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drawings/drawing128.xml" ContentType="application/vnd.openxmlformats-officedocument.drawing+xml"/>
  <Override PartName="/xl/charts/chart65.xml" ContentType="application/vnd.openxmlformats-officedocument.drawingml.chart+xml"/>
  <Override PartName="/xl/drawings/drawing129.xml" ContentType="application/vnd.openxmlformats-officedocument.drawing+xml"/>
  <Override PartName="/xl/charts/chart66.xml" ContentType="application/vnd.openxmlformats-officedocument.drawingml.chart+xml"/>
  <Override PartName="/xl/drawings/drawing130.xml" ContentType="application/vnd.openxmlformats-officedocument.drawing+xml"/>
  <Override PartName="/xl/charts/chart67.xml" ContentType="application/vnd.openxmlformats-officedocument.drawingml.chart+xml"/>
  <Override PartName="/xl/drawings/drawing131.xml" ContentType="application/vnd.openxmlformats-officedocument.drawing+xml"/>
  <Override PartName="/xl/charts/chart68.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32.xml" ContentType="application/vnd.openxmlformats-officedocument.drawing+xml"/>
  <Override PartName="/xl/charts/chart69.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33.xml" ContentType="application/vnd.openxmlformats-officedocument.drawing+xml"/>
  <Override PartName="/xl/charts/chart70.xml" ContentType="application/vnd.openxmlformats-officedocument.drawingml.chart+xml"/>
  <Override PartName="/xl/charts/style55.xml" ContentType="application/vnd.ms-office.chartstyle+xml"/>
  <Override PartName="/xl/charts/colors5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appendix\"/>
    </mc:Choice>
  </mc:AlternateContent>
  <bookViews>
    <workbookView xWindow="0" yWindow="0" windowWidth="25596" windowHeight="14556" tabRatio="950"/>
  </bookViews>
  <sheets>
    <sheet name="Contents" sheetId="133" r:id="rId1"/>
    <sheet name="FC1" sheetId="3" r:id="rId2"/>
    <sheet name="FC2" sheetId="47" r:id="rId3"/>
    <sheet name="FC3" sheetId="41" r:id="rId4"/>
    <sheet name="TC1" sheetId="85" r:id="rId5"/>
    <sheet name="FCA1" sheetId="4" r:id="rId6"/>
    <sheet name="FCA2" sheetId="10" r:id="rId7"/>
    <sheet name="FCA3" sheetId="11" r:id="rId8"/>
    <sheet name="FCA4" sheetId="50" r:id="rId9"/>
    <sheet name="FCB1" sheetId="13" r:id="rId10"/>
    <sheet name="FCB2" sheetId="14" r:id="rId11"/>
    <sheet name="FCB3" sheetId="15" r:id="rId12"/>
    <sheet name="FCB4" sheetId="48" r:id="rId13"/>
    <sheet name="FCB5" sheetId="16" r:id="rId14"/>
    <sheet name="FCB6" sheetId="17" r:id="rId15"/>
    <sheet name="FCB7" sheetId="18" r:id="rId16"/>
    <sheet name="FCB8" sheetId="19" r:id="rId17"/>
    <sheet name="FCB9" sheetId="21" r:id="rId18"/>
    <sheet name="FCB10" sheetId="22" r:id="rId19"/>
    <sheet name="FCB11" sheetId="23" r:id="rId20"/>
    <sheet name="FCB12" sheetId="24" r:id="rId21"/>
    <sheet name="FCB13" sheetId="25" r:id="rId22"/>
    <sheet name="FCB14" sheetId="26" r:id="rId23"/>
    <sheet name="FCB15" sheetId="29" r:id="rId24"/>
    <sheet name="FCB16" sheetId="110" r:id="rId25"/>
    <sheet name="FCB17" sheetId="46" r:id="rId26"/>
    <sheet name="FCB18" sheetId="31" r:id="rId27"/>
    <sheet name="FCB19" sheetId="33" r:id="rId28"/>
    <sheet name="FCB20" sheetId="32" r:id="rId29"/>
    <sheet name="FCB21" sheetId="34" r:id="rId30"/>
    <sheet name="FCB22" sheetId="35" r:id="rId31"/>
    <sheet name="FCB23" sheetId="36" r:id="rId32"/>
    <sheet name="FCB24" sheetId="37" r:id="rId33"/>
    <sheet name="FCB25" sheetId="39" r:id="rId34"/>
    <sheet name="FCB26" sheetId="40" r:id="rId35"/>
    <sheet name="FCB27" sheetId="42" r:id="rId36"/>
    <sheet name="FCC1" sheetId="66" r:id="rId37"/>
    <sheet name="FCC2" sheetId="67" r:id="rId38"/>
    <sheet name="FCC3" sheetId="68" r:id="rId39"/>
    <sheet name="FCC4" sheetId="69" r:id="rId40"/>
    <sheet name="FCC5" sheetId="111" r:id="rId41"/>
    <sheet name="FCC6" sheetId="70" r:id="rId42"/>
    <sheet name="FCC7" sheetId="71" r:id="rId43"/>
    <sheet name="FCC8" sheetId="72" r:id="rId44"/>
    <sheet name="FCC9" sheetId="74" r:id="rId45"/>
    <sheet name="FCC10" sheetId="57" r:id="rId46"/>
    <sheet name="FCC11" sheetId="58" r:id="rId47"/>
    <sheet name="FCC12" sheetId="59" r:id="rId48"/>
    <sheet name="FCC13" sheetId="60" r:id="rId49"/>
    <sheet name="FCC14" sheetId="112" r:id="rId50"/>
    <sheet name="FCC15" sheetId="61" r:id="rId51"/>
    <sheet name="FCC16" sheetId="62" r:id="rId52"/>
    <sheet name="FCC17" sheetId="63" r:id="rId53"/>
    <sheet name="FCC18" sheetId="65" r:id="rId54"/>
    <sheet name="FCC19" sheetId="75" r:id="rId55"/>
    <sheet name="FCC20" sheetId="76" r:id="rId56"/>
    <sheet name="FCC21" sheetId="77" r:id="rId57"/>
    <sheet name="FCC22" sheetId="78" r:id="rId58"/>
    <sheet name="FCC23" sheetId="113" r:id="rId59"/>
    <sheet name="FCC24" sheetId="79" r:id="rId60"/>
    <sheet name="FCC25" sheetId="80" r:id="rId61"/>
    <sheet name="FCC26" sheetId="81" r:id="rId62"/>
    <sheet name="FCC27" sheetId="83" r:id="rId63"/>
    <sheet name="FCC28" sheetId="116" r:id="rId64"/>
    <sheet name="FCC29" sheetId="117" r:id="rId65"/>
    <sheet name="FCC30" sheetId="120" r:id="rId66"/>
    <sheet name="FCC31" sheetId="121" r:id="rId67"/>
    <sheet name="FCC32" sheetId="122" r:id="rId68"/>
    <sheet name="FCC33" sheetId="123" r:id="rId69"/>
    <sheet name="FCC34" sheetId="126" r:id="rId70"/>
    <sheet name="FCC35" sheetId="127" r:id="rId71"/>
    <sheet name="FCC36" sheetId="128" r:id="rId72"/>
    <sheet name="TCC1" sheetId="5" r:id="rId73"/>
    <sheet name="TCC2" sheetId="8" r:id="rId74"/>
    <sheet name="r_elec" sheetId="2" r:id="rId75"/>
    <sheet name="r_data" sheetId="6" r:id="rId76"/>
    <sheet name="r_des" sheetId="7" r:id="rId77"/>
    <sheet name="r_vote" sheetId="12" r:id="rId78"/>
    <sheet name="r_vote2" sheetId="129" r:id="rId79"/>
    <sheet name="r_votediff" sheetId="30" r:id="rId80"/>
    <sheet name="r_miss" sheetId="43" r:id="rId81"/>
    <sheet name="r_vote_be" sheetId="108" r:id="rId82"/>
    <sheet name="r_vote_gre" sheetId="53" r:id="rId83"/>
    <sheet name="r_vote_gre2" sheetId="131" r:id="rId84"/>
    <sheet name="r_vote_lab" sheetId="54" r:id="rId85"/>
    <sheet name="r_vote_lab2" sheetId="130" r:id="rId86"/>
    <sheet name="r_vote_lib" sheetId="56" r:id="rId87"/>
    <sheet name="r_vote_all" sheetId="84" r:id="rId88"/>
    <sheet name="T_miss" sheetId="28" r:id="rId89"/>
    <sheet name="r_comp" sheetId="87" r:id="rId90"/>
    <sheet name="r_educ" sheetId="114" r:id="rId91"/>
    <sheet name="r_inc" sheetId="115" r:id="rId92"/>
    <sheet name="r_vote_all_decomposed" sheetId="124" r:id="rId93"/>
    <sheet name="r_vote_all_decomposed2" sheetId="125" r:id="rId94"/>
    <sheet name="1975_raw" sheetId="95" r:id="rId95"/>
    <sheet name="1976_raw" sheetId="96" r:id="rId96"/>
    <sheet name="1979_raw" sheetId="97" r:id="rId97"/>
    <sheet name="1980_raw" sheetId="98" r:id="rId98"/>
    <sheet name="1983_raw" sheetId="99" r:id="rId99"/>
    <sheet name="Summary statistics old" sheetId="107" r:id="rId10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107" l="1"/>
  <c r="E15" i="107"/>
  <c r="D15" i="107"/>
  <c r="C15" i="107"/>
  <c r="B15" i="107"/>
  <c r="F14" i="107"/>
  <c r="E14" i="107"/>
  <c r="D14" i="107"/>
  <c r="C14" i="107"/>
  <c r="B14" i="107"/>
  <c r="F13" i="107"/>
  <c r="E13" i="107"/>
  <c r="D13" i="107"/>
  <c r="C13" i="107"/>
  <c r="B13" i="107"/>
  <c r="F12" i="107"/>
  <c r="E12" i="107"/>
  <c r="D12" i="107"/>
  <c r="C12" i="107"/>
  <c r="B12" i="107"/>
  <c r="E11" i="107"/>
  <c r="D11" i="107"/>
  <c r="C11" i="107"/>
  <c r="B11" i="107"/>
  <c r="F10" i="107"/>
  <c r="E10" i="107"/>
  <c r="D10" i="107"/>
  <c r="C10" i="107"/>
  <c r="B10" i="107"/>
  <c r="F9" i="107"/>
  <c r="E9" i="107"/>
  <c r="D9" i="107"/>
  <c r="C9" i="107"/>
  <c r="B9" i="107"/>
  <c r="F8" i="107"/>
  <c r="E8" i="107"/>
  <c r="D8" i="107"/>
  <c r="C8" i="107"/>
  <c r="B8" i="107"/>
  <c r="E7" i="107"/>
  <c r="D7" i="107"/>
  <c r="C7" i="107"/>
  <c r="B7" i="107"/>
  <c r="E6" i="107"/>
  <c r="D6" i="107"/>
  <c r="C6" i="107"/>
  <c r="B6" i="107"/>
  <c r="E5" i="107"/>
  <c r="D5" i="107"/>
  <c r="C5" i="107"/>
  <c r="B5" i="107"/>
  <c r="E4" i="107"/>
  <c r="D4" i="107"/>
  <c r="C4" i="107"/>
  <c r="B4" i="107"/>
  <c r="E3" i="107"/>
  <c r="D3" i="107"/>
  <c r="C3" i="107"/>
  <c r="B3" i="107"/>
  <c r="L38" i="99"/>
  <c r="L37" i="99"/>
  <c r="L36" i="99"/>
  <c r="L35" i="99"/>
  <c r="L34" i="99"/>
  <c r="L33" i="99"/>
  <c r="L32" i="99"/>
  <c r="L31" i="99"/>
  <c r="M23" i="99"/>
  <c r="M22" i="99"/>
  <c r="M21" i="99"/>
  <c r="M20" i="99"/>
  <c r="M19" i="99"/>
  <c r="M18" i="99"/>
  <c r="M17" i="99"/>
  <c r="M16" i="99"/>
  <c r="M15" i="99"/>
  <c r="M14" i="99"/>
  <c r="M13" i="99"/>
  <c r="M12" i="99"/>
  <c r="M11" i="99"/>
  <c r="M24" i="98"/>
  <c r="M23" i="98"/>
  <c r="M22" i="98"/>
  <c r="M21" i="98"/>
  <c r="O20" i="98"/>
  <c r="M20" i="98"/>
  <c r="O19" i="98"/>
  <c r="M19" i="98"/>
  <c r="O18" i="98"/>
  <c r="M18" i="98"/>
  <c r="O17" i="98"/>
  <c r="M17" i="98"/>
  <c r="O16" i="98"/>
  <c r="M16" i="98"/>
  <c r="O15" i="98"/>
  <c r="M15" i="98"/>
  <c r="O14" i="98"/>
  <c r="M14" i="98"/>
  <c r="O13" i="98"/>
  <c r="M13" i="98"/>
  <c r="O12" i="98"/>
  <c r="M12" i="98"/>
  <c r="O11" i="98"/>
  <c r="M11" i="98"/>
  <c r="O10" i="98"/>
  <c r="M10" i="98"/>
  <c r="D33" i="95"/>
  <c r="C33" i="95"/>
  <c r="E33" i="95"/>
  <c r="D53" i="96"/>
  <c r="C53" i="96"/>
  <c r="E53" i="96"/>
  <c r="H27" i="97"/>
  <c r="G27" i="97"/>
  <c r="I27" i="97"/>
  <c r="G35" i="97"/>
  <c r="C29" i="95"/>
  <c r="C26" i="95"/>
  <c r="D29" i="95"/>
  <c r="C49" i="96"/>
  <c r="C46" i="96"/>
  <c r="D49" i="96"/>
  <c r="C28" i="97"/>
  <c r="C25" i="97"/>
  <c r="D28" i="97"/>
  <c r="C35" i="97"/>
  <c r="D32" i="95"/>
  <c r="C32" i="95"/>
  <c r="E32" i="95"/>
  <c r="D52" i="96"/>
  <c r="C52" i="96"/>
  <c r="E52" i="96"/>
  <c r="H26" i="97"/>
  <c r="G26" i="97"/>
  <c r="I26" i="97"/>
  <c r="G34" i="97"/>
  <c r="C28" i="95"/>
  <c r="D28" i="95"/>
  <c r="C48" i="96"/>
  <c r="D48" i="96"/>
  <c r="C27" i="97"/>
  <c r="D27" i="97"/>
  <c r="C34" i="97"/>
  <c r="D31" i="95"/>
  <c r="C31" i="95"/>
  <c r="E31" i="95"/>
  <c r="D51" i="96"/>
  <c r="C51" i="96"/>
  <c r="E51" i="96"/>
  <c r="H25" i="97"/>
  <c r="G25" i="97"/>
  <c r="I25" i="97"/>
  <c r="G33" i="97"/>
  <c r="C27" i="95"/>
  <c r="D27" i="95"/>
  <c r="C47" i="96"/>
  <c r="D47" i="96"/>
  <c r="C26" i="97"/>
  <c r="D26" i="97"/>
  <c r="C33" i="97"/>
  <c r="D25" i="97"/>
  <c r="M23" i="97"/>
  <c r="M22" i="97"/>
  <c r="M21" i="97"/>
  <c r="M20" i="97"/>
  <c r="O19" i="97"/>
  <c r="M19" i="97"/>
  <c r="O18" i="97"/>
  <c r="M18" i="97"/>
  <c r="O17" i="97"/>
  <c r="M17" i="97"/>
  <c r="O16" i="97"/>
  <c r="M16" i="97"/>
  <c r="O15" i="97"/>
  <c r="M15" i="97"/>
  <c r="O14" i="97"/>
  <c r="M14" i="97"/>
  <c r="O13" i="97"/>
  <c r="M13" i="97"/>
  <c r="O12" i="97"/>
  <c r="M12" i="97"/>
  <c r="O11" i="97"/>
  <c r="M11" i="97"/>
  <c r="O10" i="97"/>
  <c r="M10" i="97"/>
  <c r="I52" i="96"/>
  <c r="H52" i="96"/>
  <c r="J52" i="96"/>
  <c r="I51" i="96"/>
  <c r="H51" i="96"/>
  <c r="J51" i="96"/>
  <c r="H48" i="96"/>
  <c r="H46" i="96"/>
  <c r="I48" i="96"/>
  <c r="H47" i="96"/>
  <c r="I47" i="96"/>
  <c r="I46" i="96"/>
  <c r="D46" i="96"/>
  <c r="M43" i="96"/>
  <c r="M42" i="96"/>
  <c r="M41" i="96"/>
  <c r="M40" i="96"/>
  <c r="M39" i="96"/>
  <c r="M38" i="96"/>
  <c r="M37" i="96"/>
  <c r="M36" i="96"/>
  <c r="M35" i="96"/>
  <c r="M34" i="96"/>
  <c r="M33" i="96"/>
  <c r="M32" i="96"/>
  <c r="M31" i="96"/>
  <c r="T20" i="96"/>
  <c r="T19" i="96"/>
  <c r="T18" i="96"/>
  <c r="V17" i="96"/>
  <c r="T17" i="96"/>
  <c r="V16" i="96"/>
  <c r="T16" i="96"/>
  <c r="V15" i="96"/>
  <c r="T15" i="96"/>
  <c r="V14" i="96"/>
  <c r="T14" i="96"/>
  <c r="V13" i="96"/>
  <c r="T13" i="96"/>
  <c r="V12" i="96"/>
  <c r="T12" i="96"/>
  <c r="V11" i="96"/>
  <c r="T11" i="96"/>
  <c r="G29" i="95"/>
  <c r="G26" i="95"/>
  <c r="H29" i="95"/>
  <c r="G28" i="95"/>
  <c r="H28" i="95"/>
  <c r="G27" i="95"/>
  <c r="H27" i="95"/>
  <c r="H26" i="95"/>
  <c r="D26" i="95"/>
  <c r="M23" i="95"/>
  <c r="M22" i="95"/>
  <c r="M21" i="95"/>
  <c r="M20" i="95"/>
  <c r="O19" i="95"/>
  <c r="M19" i="95"/>
  <c r="O18" i="95"/>
  <c r="M18" i="95"/>
  <c r="O17" i="95"/>
  <c r="M17" i="95"/>
  <c r="O16" i="95"/>
  <c r="M16" i="95"/>
  <c r="O15" i="95"/>
  <c r="M15" i="95"/>
  <c r="O14" i="95"/>
  <c r="M14" i="95"/>
  <c r="O13" i="95"/>
  <c r="M13" i="95"/>
  <c r="O12" i="95"/>
  <c r="M12" i="95"/>
  <c r="O11" i="95"/>
  <c r="M11" i="95"/>
  <c r="J35" i="125"/>
  <c r="I35" i="125"/>
  <c r="H35" i="125"/>
  <c r="G35" i="125"/>
  <c r="F35" i="125"/>
  <c r="E35" i="125"/>
  <c r="D35" i="125"/>
  <c r="C35" i="125"/>
  <c r="J34" i="125"/>
  <c r="I34" i="125"/>
  <c r="H34" i="125"/>
  <c r="G34" i="125"/>
  <c r="F34" i="125"/>
  <c r="E34" i="125"/>
  <c r="D34" i="125"/>
  <c r="C34" i="125"/>
  <c r="J33" i="125"/>
  <c r="I33" i="125"/>
  <c r="H33" i="125"/>
  <c r="G33" i="125"/>
  <c r="F33" i="125"/>
  <c r="E33" i="125"/>
  <c r="D33" i="125"/>
  <c r="C33" i="125"/>
  <c r="B33" i="125"/>
  <c r="J31" i="125"/>
  <c r="I31" i="125"/>
  <c r="H31" i="125"/>
  <c r="G31" i="125"/>
  <c r="F31" i="125"/>
  <c r="E31" i="125"/>
  <c r="D31" i="125"/>
  <c r="C31" i="125"/>
  <c r="J30" i="125"/>
  <c r="I30" i="125"/>
  <c r="H30" i="125"/>
  <c r="G30" i="125"/>
  <c r="F30" i="125"/>
  <c r="E30" i="125"/>
  <c r="D30" i="125"/>
  <c r="C30" i="125"/>
  <c r="J29" i="125"/>
  <c r="I29" i="125"/>
  <c r="H29" i="125"/>
  <c r="G29" i="125"/>
  <c r="F29" i="125"/>
  <c r="E29" i="125"/>
  <c r="D29" i="125"/>
  <c r="C29" i="125"/>
  <c r="B29" i="125"/>
  <c r="J27" i="125"/>
  <c r="I27" i="125"/>
  <c r="H27" i="125"/>
  <c r="G27" i="125"/>
  <c r="F27" i="125"/>
  <c r="E27" i="125"/>
  <c r="D27" i="125"/>
  <c r="C27" i="125"/>
  <c r="J26" i="125"/>
  <c r="I26" i="125"/>
  <c r="H26" i="125"/>
  <c r="G26" i="125"/>
  <c r="F26" i="125"/>
  <c r="E26" i="125"/>
  <c r="D26" i="125"/>
  <c r="C26" i="125"/>
  <c r="J25" i="125"/>
  <c r="I25" i="125"/>
  <c r="H25" i="125"/>
  <c r="G25" i="125"/>
  <c r="F25" i="125"/>
  <c r="E25" i="125"/>
  <c r="D25" i="125"/>
  <c r="C25" i="125"/>
  <c r="B25" i="125"/>
  <c r="J23" i="125"/>
  <c r="I23" i="125"/>
  <c r="H23" i="125"/>
  <c r="G23" i="125"/>
  <c r="F23" i="125"/>
  <c r="E23" i="125"/>
  <c r="D23" i="125"/>
  <c r="C23" i="125"/>
  <c r="J22" i="125"/>
  <c r="I22" i="125"/>
  <c r="H22" i="125"/>
  <c r="G22" i="125"/>
  <c r="F22" i="125"/>
  <c r="E22" i="125"/>
  <c r="D22" i="125"/>
  <c r="C22" i="125"/>
  <c r="J21" i="125"/>
  <c r="I21" i="125"/>
  <c r="H21" i="125"/>
  <c r="G21" i="125"/>
  <c r="F21" i="125"/>
  <c r="E21" i="125"/>
  <c r="D21" i="125"/>
  <c r="C21" i="125"/>
  <c r="B21" i="125"/>
  <c r="J19" i="125"/>
  <c r="I19" i="125"/>
  <c r="H19" i="125"/>
  <c r="G19" i="125"/>
  <c r="F19" i="125"/>
  <c r="E19" i="125"/>
  <c r="D19" i="125"/>
  <c r="C19" i="125"/>
  <c r="J18" i="125"/>
  <c r="I18" i="125"/>
  <c r="H18" i="125"/>
  <c r="G18" i="125"/>
  <c r="F18" i="125"/>
  <c r="E18" i="125"/>
  <c r="D18" i="125"/>
  <c r="C18" i="125"/>
  <c r="J17" i="125"/>
  <c r="I17" i="125"/>
  <c r="H17" i="125"/>
  <c r="G17" i="125"/>
  <c r="F17" i="125"/>
  <c r="E17" i="125"/>
  <c r="D17" i="125"/>
  <c r="C17" i="125"/>
  <c r="B17" i="125"/>
  <c r="J15" i="125"/>
  <c r="I15" i="125"/>
  <c r="H15" i="125"/>
  <c r="G15" i="125"/>
  <c r="F15" i="125"/>
  <c r="E15" i="125"/>
  <c r="D15" i="125"/>
  <c r="C15" i="125"/>
  <c r="J14" i="125"/>
  <c r="I14" i="125"/>
  <c r="H14" i="125"/>
  <c r="G14" i="125"/>
  <c r="F14" i="125"/>
  <c r="E14" i="125"/>
  <c r="D14" i="125"/>
  <c r="C14" i="125"/>
  <c r="J13" i="125"/>
  <c r="I13" i="125"/>
  <c r="H13" i="125"/>
  <c r="G13" i="125"/>
  <c r="F13" i="125"/>
  <c r="E13" i="125"/>
  <c r="D13" i="125"/>
  <c r="C13" i="125"/>
  <c r="B13" i="125"/>
  <c r="J11" i="125"/>
  <c r="I11" i="125"/>
  <c r="H11" i="125"/>
  <c r="G11" i="125"/>
  <c r="F11" i="125"/>
  <c r="E11" i="125"/>
  <c r="D11" i="125"/>
  <c r="C11" i="125"/>
  <c r="J10" i="125"/>
  <c r="I10" i="125"/>
  <c r="H10" i="125"/>
  <c r="G10" i="125"/>
  <c r="F10" i="125"/>
  <c r="E10" i="125"/>
  <c r="D10" i="125"/>
  <c r="C10" i="125"/>
  <c r="J9" i="125"/>
  <c r="I9" i="125"/>
  <c r="H9" i="125"/>
  <c r="G9" i="125"/>
  <c r="F9" i="125"/>
  <c r="E9" i="125"/>
  <c r="D9" i="125"/>
  <c r="C9" i="125"/>
  <c r="B9" i="125"/>
  <c r="J7" i="125"/>
  <c r="I7" i="125"/>
  <c r="H7" i="125"/>
  <c r="G7" i="125"/>
  <c r="F7" i="125"/>
  <c r="E7" i="125"/>
  <c r="D7" i="125"/>
  <c r="C7" i="125"/>
  <c r="J6" i="125"/>
  <c r="I6" i="125"/>
  <c r="H6" i="125"/>
  <c r="G6" i="125"/>
  <c r="F6" i="125"/>
  <c r="E6" i="125"/>
  <c r="D6" i="125"/>
  <c r="C6" i="125"/>
  <c r="J5" i="125"/>
  <c r="I5" i="125"/>
  <c r="H5" i="125"/>
  <c r="G5" i="125"/>
  <c r="F5" i="125"/>
  <c r="E5" i="125"/>
  <c r="D5" i="125"/>
  <c r="C5" i="125"/>
  <c r="B5" i="125"/>
  <c r="I3" i="125"/>
  <c r="H3" i="125"/>
  <c r="F3" i="125"/>
  <c r="E3" i="125"/>
  <c r="D3" i="125"/>
  <c r="S19" i="28"/>
  <c r="R19" i="28"/>
  <c r="Q19" i="28"/>
  <c r="P19" i="28"/>
  <c r="O19" i="28"/>
  <c r="N19" i="28"/>
  <c r="M19" i="28"/>
  <c r="L19" i="28"/>
  <c r="K19" i="28"/>
  <c r="J19" i="28"/>
  <c r="I19" i="28"/>
  <c r="H19" i="28"/>
  <c r="G19" i="28"/>
  <c r="F19" i="28"/>
  <c r="E19" i="28"/>
  <c r="D19" i="28"/>
  <c r="C19" i="28"/>
  <c r="B19" i="28"/>
  <c r="A19" i="28"/>
  <c r="S18" i="28"/>
  <c r="R18" i="28"/>
  <c r="Q18" i="28"/>
  <c r="P18" i="28"/>
  <c r="O18" i="28"/>
  <c r="N18" i="28"/>
  <c r="M18" i="28"/>
  <c r="L18" i="28"/>
  <c r="K18" i="28"/>
  <c r="J18" i="28"/>
  <c r="I18" i="28"/>
  <c r="H18" i="28"/>
  <c r="G18" i="28"/>
  <c r="F18" i="28"/>
  <c r="E18" i="28"/>
  <c r="D18" i="28"/>
  <c r="C18" i="28"/>
  <c r="B18" i="28"/>
  <c r="A18" i="28"/>
  <c r="S17" i="28"/>
  <c r="R17" i="28"/>
  <c r="Q17" i="28"/>
  <c r="P17" i="28"/>
  <c r="O17" i="28"/>
  <c r="N17" i="28"/>
  <c r="M17" i="28"/>
  <c r="L17" i="28"/>
  <c r="K17" i="28"/>
  <c r="J17" i="28"/>
  <c r="I17" i="28"/>
  <c r="H17" i="28"/>
  <c r="G17" i="28"/>
  <c r="F17" i="28"/>
  <c r="E17" i="28"/>
  <c r="D17" i="28"/>
  <c r="C17" i="28"/>
  <c r="B17" i="28"/>
  <c r="A17" i="28"/>
  <c r="S16" i="28"/>
  <c r="R16" i="28"/>
  <c r="Q16" i="28"/>
  <c r="P16" i="28"/>
  <c r="O16" i="28"/>
  <c r="N16" i="28"/>
  <c r="M16" i="28"/>
  <c r="L16" i="28"/>
  <c r="K16" i="28"/>
  <c r="J16" i="28"/>
  <c r="I16" i="28"/>
  <c r="H16" i="28"/>
  <c r="G16" i="28"/>
  <c r="F16" i="28"/>
  <c r="E16" i="28"/>
  <c r="D16" i="28"/>
  <c r="C16" i="28"/>
  <c r="B16" i="28"/>
  <c r="A16" i="28"/>
  <c r="S15" i="28"/>
  <c r="R15" i="28"/>
  <c r="Q15" i="28"/>
  <c r="P15" i="28"/>
  <c r="O15" i="28"/>
  <c r="N15" i="28"/>
  <c r="M15" i="28"/>
  <c r="L15" i="28"/>
  <c r="K15" i="28"/>
  <c r="J15" i="28"/>
  <c r="I15" i="28"/>
  <c r="H15" i="28"/>
  <c r="G15" i="28"/>
  <c r="F15" i="28"/>
  <c r="E15" i="28"/>
  <c r="D15" i="28"/>
  <c r="C15" i="28"/>
  <c r="B15" i="28"/>
  <c r="A15" i="28"/>
  <c r="S14" i="28"/>
  <c r="R14" i="28"/>
  <c r="Q14" i="28"/>
  <c r="P14" i="28"/>
  <c r="O14" i="28"/>
  <c r="N14" i="28"/>
  <c r="M14" i="28"/>
  <c r="L14" i="28"/>
  <c r="K14" i="28"/>
  <c r="J14" i="28"/>
  <c r="I14" i="28"/>
  <c r="H14" i="28"/>
  <c r="G14" i="28"/>
  <c r="F14" i="28"/>
  <c r="E14" i="28"/>
  <c r="D14" i="28"/>
  <c r="C14" i="28"/>
  <c r="B14" i="28"/>
  <c r="A14" i="28"/>
  <c r="S13" i="28"/>
  <c r="R13" i="28"/>
  <c r="Q13" i="28"/>
  <c r="P13" i="28"/>
  <c r="O13" i="28"/>
  <c r="N13" i="28"/>
  <c r="M13" i="28"/>
  <c r="L13" i="28"/>
  <c r="K13" i="28"/>
  <c r="J13" i="28"/>
  <c r="I13" i="28"/>
  <c r="H13" i="28"/>
  <c r="G13" i="28"/>
  <c r="F13" i="28"/>
  <c r="E13" i="28"/>
  <c r="D13" i="28"/>
  <c r="C13" i="28"/>
  <c r="B13" i="28"/>
  <c r="A13" i="28"/>
  <c r="S12" i="28"/>
  <c r="R12" i="28"/>
  <c r="Q12" i="28"/>
  <c r="P12" i="28"/>
  <c r="O12" i="28"/>
  <c r="N12" i="28"/>
  <c r="M12" i="28"/>
  <c r="L12" i="28"/>
  <c r="K12" i="28"/>
  <c r="J12" i="28"/>
  <c r="I12" i="28"/>
  <c r="H12" i="28"/>
  <c r="G12" i="28"/>
  <c r="F12" i="28"/>
  <c r="E12" i="28"/>
  <c r="D12" i="28"/>
  <c r="C12" i="28"/>
  <c r="B12" i="28"/>
  <c r="A12" i="28"/>
  <c r="S11" i="28"/>
  <c r="R11" i="28"/>
  <c r="Q11" i="28"/>
  <c r="P11" i="28"/>
  <c r="O11" i="28"/>
  <c r="N11" i="28"/>
  <c r="M11" i="28"/>
  <c r="L11" i="28"/>
  <c r="K11" i="28"/>
  <c r="J11" i="28"/>
  <c r="I11" i="28"/>
  <c r="H11" i="28"/>
  <c r="G11" i="28"/>
  <c r="F11" i="28"/>
  <c r="E11" i="28"/>
  <c r="D11" i="28"/>
  <c r="C11" i="28"/>
  <c r="B11" i="28"/>
  <c r="A11" i="28"/>
  <c r="S10" i="28"/>
  <c r="R10" i="28"/>
  <c r="Q10" i="28"/>
  <c r="P10" i="28"/>
  <c r="O10" i="28"/>
  <c r="N10" i="28"/>
  <c r="M10" i="28"/>
  <c r="L10" i="28"/>
  <c r="K10" i="28"/>
  <c r="J10" i="28"/>
  <c r="I10" i="28"/>
  <c r="H10" i="28"/>
  <c r="G10" i="28"/>
  <c r="F10" i="28"/>
  <c r="E10" i="28"/>
  <c r="D10" i="28"/>
  <c r="C10" i="28"/>
  <c r="B10" i="28"/>
  <c r="A10" i="28"/>
  <c r="S9" i="28"/>
  <c r="R9" i="28"/>
  <c r="Q9" i="28"/>
  <c r="P9" i="28"/>
  <c r="O9" i="28"/>
  <c r="N9" i="28"/>
  <c r="M9" i="28"/>
  <c r="L9" i="28"/>
  <c r="K9" i="28"/>
  <c r="J9" i="28"/>
  <c r="I9" i="28"/>
  <c r="H9" i="28"/>
  <c r="G9" i="28"/>
  <c r="F9" i="28"/>
  <c r="E9" i="28"/>
  <c r="D9" i="28"/>
  <c r="C9" i="28"/>
  <c r="B9" i="28"/>
  <c r="A9" i="28"/>
  <c r="S8" i="28"/>
  <c r="R8" i="28"/>
  <c r="Q8" i="28"/>
  <c r="P8" i="28"/>
  <c r="O8" i="28"/>
  <c r="N8" i="28"/>
  <c r="M8" i="28"/>
  <c r="L8" i="28"/>
  <c r="K8" i="28"/>
  <c r="J8" i="28"/>
  <c r="I8" i="28"/>
  <c r="H8" i="28"/>
  <c r="G8" i="28"/>
  <c r="F8" i="28"/>
  <c r="E8" i="28"/>
  <c r="D8" i="28"/>
  <c r="C8" i="28"/>
  <c r="B8" i="28"/>
  <c r="A8" i="28"/>
  <c r="S7" i="28"/>
  <c r="R7" i="28"/>
  <c r="Q7" i="28"/>
  <c r="P7" i="28"/>
  <c r="O7" i="28"/>
  <c r="N7" i="28"/>
  <c r="M7" i="28"/>
  <c r="L7" i="28"/>
  <c r="K7" i="28"/>
  <c r="J7" i="28"/>
  <c r="I7" i="28"/>
  <c r="H7" i="28"/>
  <c r="G7" i="28"/>
  <c r="F7" i="28"/>
  <c r="E7" i="28"/>
  <c r="D7" i="28"/>
  <c r="C7" i="28"/>
  <c r="B7" i="28"/>
  <c r="A7" i="28"/>
  <c r="S6" i="28"/>
  <c r="R6" i="28"/>
  <c r="Q6" i="28"/>
  <c r="P6" i="28"/>
  <c r="O6" i="28"/>
  <c r="N6" i="28"/>
  <c r="M6" i="28"/>
  <c r="L6" i="28"/>
  <c r="K6" i="28"/>
  <c r="J6" i="28"/>
  <c r="I6" i="28"/>
  <c r="H6" i="28"/>
  <c r="G6" i="28"/>
  <c r="F6" i="28"/>
  <c r="E6" i="28"/>
  <c r="D6" i="28"/>
  <c r="C6" i="28"/>
  <c r="B6" i="28"/>
  <c r="A6" i="28"/>
  <c r="S5" i="28"/>
  <c r="R5" i="28"/>
  <c r="Q5" i="28"/>
  <c r="P5" i="28"/>
  <c r="O5" i="28"/>
  <c r="N5" i="28"/>
  <c r="M5" i="28"/>
  <c r="L5" i="28"/>
  <c r="K5" i="28"/>
  <c r="J5" i="28"/>
  <c r="I5" i="28"/>
  <c r="H5" i="28"/>
  <c r="G5" i="28"/>
  <c r="F5" i="28"/>
  <c r="E5" i="28"/>
  <c r="D5" i="28"/>
  <c r="C5" i="28"/>
  <c r="B5" i="28"/>
  <c r="A5" i="28"/>
  <c r="S4" i="28"/>
  <c r="R4" i="28"/>
  <c r="Q4" i="28"/>
  <c r="P4" i="28"/>
  <c r="O4" i="28"/>
  <c r="N4" i="28"/>
  <c r="M4" i="28"/>
  <c r="L4" i="28"/>
  <c r="K4" i="28"/>
  <c r="J4" i="28"/>
  <c r="I4" i="28"/>
  <c r="H4" i="28"/>
  <c r="G4" i="28"/>
  <c r="F4" i="28"/>
  <c r="E4" i="28"/>
  <c r="D4" i="28"/>
  <c r="C4" i="28"/>
  <c r="B4" i="28"/>
  <c r="A4" i="28"/>
  <c r="S3" i="28"/>
  <c r="R3" i="28"/>
  <c r="Q3" i="28"/>
  <c r="P3" i="28"/>
  <c r="O3" i="28"/>
  <c r="N3" i="28"/>
  <c r="M3" i="28"/>
  <c r="L3" i="28"/>
  <c r="K3" i="28"/>
  <c r="J3" i="28"/>
  <c r="I3" i="28"/>
  <c r="H3" i="28"/>
  <c r="G3" i="28"/>
  <c r="F3" i="28"/>
  <c r="E3" i="28"/>
  <c r="D3" i="28"/>
  <c r="C3" i="28"/>
  <c r="B3" i="28"/>
  <c r="A3" i="28"/>
  <c r="S2" i="28"/>
  <c r="R2" i="28"/>
  <c r="Q2" i="28"/>
  <c r="P2" i="28"/>
  <c r="O2" i="28"/>
  <c r="N2" i="28"/>
  <c r="M2" i="28"/>
  <c r="L2" i="28"/>
  <c r="K2" i="28"/>
  <c r="J2" i="28"/>
  <c r="I2" i="28"/>
  <c r="H2" i="28"/>
  <c r="G2" i="28"/>
  <c r="F2" i="28"/>
  <c r="E2" i="28"/>
  <c r="D2" i="28"/>
  <c r="C2" i="28"/>
  <c r="B2" i="28"/>
  <c r="E50" i="130"/>
  <c r="D50" i="130"/>
  <c r="C50" i="130"/>
  <c r="B50" i="130"/>
  <c r="A50" i="130"/>
  <c r="E49" i="130"/>
  <c r="D49" i="130"/>
  <c r="C49" i="130"/>
  <c r="B49" i="130"/>
  <c r="A49" i="130"/>
  <c r="E48" i="130"/>
  <c r="D48" i="130"/>
  <c r="C48" i="130"/>
  <c r="B48" i="130"/>
  <c r="A48" i="130"/>
  <c r="E47" i="130"/>
  <c r="D47" i="130"/>
  <c r="C47" i="130"/>
  <c r="B47" i="130"/>
  <c r="A47" i="130"/>
  <c r="E46" i="130"/>
  <c r="D46" i="130"/>
  <c r="C46" i="130"/>
  <c r="B46" i="130"/>
  <c r="A46" i="130"/>
  <c r="E45" i="130"/>
  <c r="D45" i="130"/>
  <c r="C45" i="130"/>
  <c r="B45" i="130"/>
  <c r="A45" i="130"/>
  <c r="E44" i="130"/>
  <c r="D44" i="130"/>
  <c r="C44" i="130"/>
  <c r="B44" i="130"/>
  <c r="A44" i="130"/>
  <c r="E43" i="130"/>
  <c r="D43" i="130"/>
  <c r="C43" i="130"/>
  <c r="B43" i="130"/>
  <c r="A43" i="130"/>
  <c r="E42" i="130"/>
  <c r="D42" i="130"/>
  <c r="C42" i="130"/>
  <c r="B42" i="130"/>
  <c r="A42" i="130"/>
  <c r="E41" i="130"/>
  <c r="D41" i="130"/>
  <c r="C41" i="130"/>
  <c r="B41" i="130"/>
  <c r="A41" i="130"/>
  <c r="E40" i="130"/>
  <c r="D40" i="130"/>
  <c r="C40" i="130"/>
  <c r="B40" i="130"/>
  <c r="A40" i="130"/>
  <c r="E39" i="130"/>
  <c r="D39" i="130"/>
  <c r="C39" i="130"/>
  <c r="B39" i="130"/>
  <c r="A39" i="130"/>
  <c r="E38" i="130"/>
  <c r="D38" i="130"/>
  <c r="C38" i="130"/>
  <c r="B38" i="130"/>
  <c r="A38" i="130"/>
  <c r="E37" i="130"/>
  <c r="D37" i="130"/>
  <c r="C37" i="130"/>
  <c r="B37" i="130"/>
  <c r="A37" i="130"/>
  <c r="E36" i="130"/>
  <c r="D36" i="130"/>
  <c r="C36" i="130"/>
  <c r="B36" i="130"/>
  <c r="A36" i="130"/>
  <c r="E35" i="130"/>
  <c r="D35" i="130"/>
  <c r="C35" i="130"/>
  <c r="B35" i="130"/>
  <c r="A35" i="130"/>
  <c r="E34" i="130"/>
  <c r="D34" i="130"/>
  <c r="C34" i="130"/>
  <c r="B34" i="130"/>
  <c r="A34" i="130"/>
  <c r="E33" i="130"/>
  <c r="D33" i="130"/>
  <c r="C33" i="130"/>
  <c r="B33" i="130"/>
  <c r="A33" i="130"/>
  <c r="E32" i="130"/>
  <c r="D32" i="130"/>
  <c r="C32" i="130"/>
  <c r="B32" i="130"/>
  <c r="A32" i="130"/>
  <c r="E31" i="130"/>
  <c r="D31" i="130"/>
  <c r="C31" i="130"/>
  <c r="B31" i="130"/>
  <c r="A31" i="130"/>
  <c r="E30" i="130"/>
  <c r="D30" i="130"/>
  <c r="C30" i="130"/>
  <c r="B30" i="130"/>
  <c r="A30" i="130"/>
  <c r="E29" i="130"/>
  <c r="D29" i="130"/>
  <c r="C29" i="130"/>
  <c r="B29" i="130"/>
  <c r="A29" i="130"/>
  <c r="E28" i="130"/>
  <c r="D28" i="130"/>
  <c r="C28" i="130"/>
  <c r="B28" i="130"/>
  <c r="A28" i="130"/>
  <c r="E27" i="130"/>
  <c r="D27" i="130"/>
  <c r="C27" i="130"/>
  <c r="B27" i="130"/>
  <c r="A27" i="130"/>
  <c r="E26" i="130"/>
  <c r="D26" i="130"/>
  <c r="C26" i="130"/>
  <c r="B26" i="130"/>
  <c r="A26" i="130"/>
  <c r="E25" i="130"/>
  <c r="D25" i="130"/>
  <c r="C25" i="130"/>
  <c r="B25" i="130"/>
  <c r="A25" i="130"/>
  <c r="E24" i="130"/>
  <c r="D24" i="130"/>
  <c r="C24" i="130"/>
  <c r="B24" i="130"/>
  <c r="A24" i="130"/>
  <c r="E23" i="130"/>
  <c r="D23" i="130"/>
  <c r="C23" i="130"/>
  <c r="B23" i="130"/>
  <c r="A23" i="130"/>
  <c r="E22" i="130"/>
  <c r="D22" i="130"/>
  <c r="C22" i="130"/>
  <c r="B22" i="130"/>
  <c r="A22" i="130"/>
  <c r="E21" i="130"/>
  <c r="D21" i="130"/>
  <c r="C21" i="130"/>
  <c r="B21" i="130"/>
  <c r="A21" i="130"/>
  <c r="E20" i="130"/>
  <c r="D20" i="130"/>
  <c r="C20" i="130"/>
  <c r="B20" i="130"/>
  <c r="A20" i="130"/>
  <c r="E19" i="130"/>
  <c r="D19" i="130"/>
  <c r="C19" i="130"/>
  <c r="B19" i="130"/>
  <c r="A19" i="130"/>
  <c r="E18" i="130"/>
  <c r="D18" i="130"/>
  <c r="C18" i="130"/>
  <c r="B18" i="130"/>
  <c r="A18" i="130"/>
  <c r="E17" i="130"/>
  <c r="D17" i="130"/>
  <c r="C17" i="130"/>
  <c r="B17" i="130"/>
  <c r="A17" i="130"/>
  <c r="E16" i="130"/>
  <c r="D16" i="130"/>
  <c r="C16" i="130"/>
  <c r="B16" i="130"/>
  <c r="A16" i="130"/>
  <c r="E15" i="130"/>
  <c r="D15" i="130"/>
  <c r="C15" i="130"/>
  <c r="B15" i="130"/>
  <c r="A15" i="130"/>
  <c r="E14" i="130"/>
  <c r="D14" i="130"/>
  <c r="C14" i="130"/>
  <c r="B14" i="130"/>
  <c r="A14" i="130"/>
  <c r="E13" i="130"/>
  <c r="D13" i="130"/>
  <c r="C13" i="130"/>
  <c r="B13" i="130"/>
  <c r="A13" i="130"/>
  <c r="E12" i="130"/>
  <c r="D12" i="130"/>
  <c r="C12" i="130"/>
  <c r="B12" i="130"/>
  <c r="A12" i="130"/>
  <c r="E11" i="130"/>
  <c r="D11" i="130"/>
  <c r="C11" i="130"/>
  <c r="B11" i="130"/>
  <c r="A11" i="130"/>
  <c r="E10" i="130"/>
  <c r="D10" i="130"/>
  <c r="C10" i="130"/>
  <c r="B10" i="130"/>
  <c r="A10" i="130"/>
  <c r="E9" i="130"/>
  <c r="D9" i="130"/>
  <c r="C9" i="130"/>
  <c r="B9" i="130"/>
  <c r="A9" i="130"/>
  <c r="E8" i="130"/>
  <c r="D8" i="130"/>
  <c r="C8" i="130"/>
  <c r="B8" i="130"/>
  <c r="A8" i="130"/>
  <c r="E7" i="130"/>
  <c r="D7" i="130"/>
  <c r="C7" i="130"/>
  <c r="B7" i="130"/>
  <c r="A7" i="130"/>
  <c r="E6" i="130"/>
  <c r="D6" i="130"/>
  <c r="C6" i="130"/>
  <c r="B6" i="130"/>
  <c r="A6" i="130"/>
  <c r="E5" i="130"/>
  <c r="D5" i="130"/>
  <c r="C5" i="130"/>
  <c r="B5" i="130"/>
  <c r="A5" i="130"/>
  <c r="E4" i="130"/>
  <c r="D4" i="130"/>
  <c r="C4" i="130"/>
  <c r="B4" i="130"/>
  <c r="A4" i="130"/>
  <c r="E3" i="130"/>
  <c r="D3" i="130"/>
  <c r="C3" i="130"/>
  <c r="B3" i="130"/>
  <c r="A3" i="130"/>
  <c r="E2" i="130"/>
  <c r="D2" i="130"/>
  <c r="C2" i="130"/>
  <c r="B2" i="130"/>
  <c r="A2" i="130"/>
  <c r="E1" i="130"/>
  <c r="D1" i="130"/>
  <c r="C1" i="130"/>
  <c r="B1" i="130"/>
  <c r="A1" i="130"/>
  <c r="E50" i="131"/>
  <c r="D50" i="131"/>
  <c r="C50" i="131"/>
  <c r="B50" i="131"/>
  <c r="A50" i="131"/>
  <c r="E49" i="131"/>
  <c r="D49" i="131"/>
  <c r="C49" i="131"/>
  <c r="B49" i="131"/>
  <c r="A49" i="131"/>
  <c r="E48" i="131"/>
  <c r="D48" i="131"/>
  <c r="C48" i="131"/>
  <c r="B48" i="131"/>
  <c r="A48" i="131"/>
  <c r="E47" i="131"/>
  <c r="D47" i="131"/>
  <c r="C47" i="131"/>
  <c r="B47" i="131"/>
  <c r="A47" i="131"/>
  <c r="E46" i="131"/>
  <c r="D46" i="131"/>
  <c r="C46" i="131"/>
  <c r="B46" i="131"/>
  <c r="A46" i="131"/>
  <c r="E45" i="131"/>
  <c r="D45" i="131"/>
  <c r="C45" i="131"/>
  <c r="B45" i="131"/>
  <c r="A45" i="131"/>
  <c r="E44" i="131"/>
  <c r="D44" i="131"/>
  <c r="C44" i="131"/>
  <c r="B44" i="131"/>
  <c r="A44" i="131"/>
  <c r="E43" i="131"/>
  <c r="D43" i="131"/>
  <c r="C43" i="131"/>
  <c r="B43" i="131"/>
  <c r="A43" i="131"/>
  <c r="E42" i="131"/>
  <c r="D42" i="131"/>
  <c r="C42" i="131"/>
  <c r="B42" i="131"/>
  <c r="A42" i="131"/>
  <c r="E41" i="131"/>
  <c r="D41" i="131"/>
  <c r="C41" i="131"/>
  <c r="B41" i="131"/>
  <c r="A41" i="131"/>
  <c r="E40" i="131"/>
  <c r="D40" i="131"/>
  <c r="C40" i="131"/>
  <c r="B40" i="131"/>
  <c r="A40" i="131"/>
  <c r="E39" i="131"/>
  <c r="D39" i="131"/>
  <c r="C39" i="131"/>
  <c r="B39" i="131"/>
  <c r="A39" i="131"/>
  <c r="E38" i="131"/>
  <c r="D38" i="131"/>
  <c r="C38" i="131"/>
  <c r="B38" i="131"/>
  <c r="A38" i="131"/>
  <c r="E37" i="131"/>
  <c r="D37" i="131"/>
  <c r="C37" i="131"/>
  <c r="B37" i="131"/>
  <c r="A37" i="131"/>
  <c r="E36" i="131"/>
  <c r="D36" i="131"/>
  <c r="C36" i="131"/>
  <c r="B36" i="131"/>
  <c r="A36" i="131"/>
  <c r="E35" i="131"/>
  <c r="D35" i="131"/>
  <c r="C35" i="131"/>
  <c r="B35" i="131"/>
  <c r="A35" i="131"/>
  <c r="E34" i="131"/>
  <c r="D34" i="131"/>
  <c r="C34" i="131"/>
  <c r="B34" i="131"/>
  <c r="A34" i="131"/>
  <c r="E33" i="131"/>
  <c r="D33" i="131"/>
  <c r="C33" i="131"/>
  <c r="B33" i="131"/>
  <c r="A33" i="131"/>
  <c r="E32" i="131"/>
  <c r="D32" i="131"/>
  <c r="C32" i="131"/>
  <c r="B32" i="131"/>
  <c r="A32" i="131"/>
  <c r="E31" i="131"/>
  <c r="D31" i="131"/>
  <c r="C31" i="131"/>
  <c r="B31" i="131"/>
  <c r="A31" i="131"/>
  <c r="E30" i="131"/>
  <c r="D30" i="131"/>
  <c r="C30" i="131"/>
  <c r="B30" i="131"/>
  <c r="A30" i="131"/>
  <c r="E29" i="131"/>
  <c r="D29" i="131"/>
  <c r="C29" i="131"/>
  <c r="B29" i="131"/>
  <c r="A29" i="131"/>
  <c r="E28" i="131"/>
  <c r="D28" i="131"/>
  <c r="C28" i="131"/>
  <c r="B28" i="131"/>
  <c r="A28" i="131"/>
  <c r="E27" i="131"/>
  <c r="D27" i="131"/>
  <c r="C27" i="131"/>
  <c r="B27" i="131"/>
  <c r="A27" i="131"/>
  <c r="E26" i="131"/>
  <c r="D26" i="131"/>
  <c r="C26" i="131"/>
  <c r="B26" i="131"/>
  <c r="A26" i="131"/>
  <c r="E25" i="131"/>
  <c r="D25" i="131"/>
  <c r="C25" i="131"/>
  <c r="B25" i="131"/>
  <c r="A25" i="131"/>
  <c r="E24" i="131"/>
  <c r="D24" i="131"/>
  <c r="C24" i="131"/>
  <c r="B24" i="131"/>
  <c r="A24" i="131"/>
  <c r="E23" i="131"/>
  <c r="D23" i="131"/>
  <c r="C23" i="131"/>
  <c r="B23" i="131"/>
  <c r="A23" i="131"/>
  <c r="E22" i="131"/>
  <c r="D22" i="131"/>
  <c r="C22" i="131"/>
  <c r="B22" i="131"/>
  <c r="A22" i="131"/>
  <c r="E21" i="131"/>
  <c r="D21" i="131"/>
  <c r="C21" i="131"/>
  <c r="B21" i="131"/>
  <c r="A21" i="131"/>
  <c r="E20" i="131"/>
  <c r="D20" i="131"/>
  <c r="C20" i="131"/>
  <c r="B20" i="131"/>
  <c r="A20" i="131"/>
  <c r="E19" i="131"/>
  <c r="D19" i="131"/>
  <c r="C19" i="131"/>
  <c r="B19" i="131"/>
  <c r="A19" i="131"/>
  <c r="E18" i="131"/>
  <c r="D18" i="131"/>
  <c r="C18" i="131"/>
  <c r="B18" i="131"/>
  <c r="A18" i="131"/>
  <c r="E17" i="131"/>
  <c r="D17" i="131"/>
  <c r="C17" i="131"/>
  <c r="B17" i="131"/>
  <c r="A17" i="131"/>
  <c r="E16" i="131"/>
  <c r="D16" i="131"/>
  <c r="C16" i="131"/>
  <c r="B16" i="131"/>
  <c r="A16" i="131"/>
  <c r="E15" i="131"/>
  <c r="D15" i="131"/>
  <c r="C15" i="131"/>
  <c r="B15" i="131"/>
  <c r="A15" i="131"/>
  <c r="E14" i="131"/>
  <c r="D14" i="131"/>
  <c r="C14" i="131"/>
  <c r="B14" i="131"/>
  <c r="A14" i="131"/>
  <c r="E13" i="131"/>
  <c r="D13" i="131"/>
  <c r="C13" i="131"/>
  <c r="B13" i="131"/>
  <c r="A13" i="131"/>
  <c r="E12" i="131"/>
  <c r="D12" i="131"/>
  <c r="C12" i="131"/>
  <c r="B12" i="131"/>
  <c r="A12" i="131"/>
  <c r="E11" i="131"/>
  <c r="D11" i="131"/>
  <c r="C11" i="131"/>
  <c r="B11" i="131"/>
  <c r="A11" i="131"/>
  <c r="E10" i="131"/>
  <c r="D10" i="131"/>
  <c r="C10" i="131"/>
  <c r="B10" i="131"/>
  <c r="A10" i="131"/>
  <c r="E9" i="131"/>
  <c r="D9" i="131"/>
  <c r="C9" i="131"/>
  <c r="B9" i="131"/>
  <c r="A9" i="131"/>
  <c r="E8" i="131"/>
  <c r="D8" i="131"/>
  <c r="C8" i="131"/>
  <c r="B8" i="131"/>
  <c r="A8" i="131"/>
  <c r="E7" i="131"/>
  <c r="D7" i="131"/>
  <c r="C7" i="131"/>
  <c r="B7" i="131"/>
  <c r="A7" i="131"/>
  <c r="E6" i="131"/>
  <c r="D6" i="131"/>
  <c r="C6" i="131"/>
  <c r="B6" i="131"/>
  <c r="A6" i="131"/>
  <c r="E5" i="131"/>
  <c r="D5" i="131"/>
  <c r="C5" i="131"/>
  <c r="B5" i="131"/>
  <c r="A5" i="131"/>
  <c r="E4" i="131"/>
  <c r="D4" i="131"/>
  <c r="C4" i="131"/>
  <c r="B4" i="131"/>
  <c r="A4" i="131"/>
  <c r="E3" i="131"/>
  <c r="D3" i="131"/>
  <c r="C3" i="131"/>
  <c r="B3" i="131"/>
  <c r="A3" i="131"/>
  <c r="E2" i="131"/>
  <c r="D2" i="131"/>
  <c r="C2" i="131"/>
  <c r="B2" i="131"/>
  <c r="A2" i="131"/>
  <c r="E1" i="131"/>
  <c r="D1" i="131"/>
  <c r="C1" i="131"/>
  <c r="B1" i="131"/>
  <c r="A1" i="131"/>
  <c r="F50" i="129"/>
  <c r="E50" i="129"/>
  <c r="D50" i="129"/>
  <c r="C50" i="129"/>
  <c r="B50" i="129"/>
  <c r="A50" i="129"/>
  <c r="F49" i="129"/>
  <c r="E49" i="129"/>
  <c r="D49" i="129"/>
  <c r="C49" i="129"/>
  <c r="B49" i="129"/>
  <c r="A49" i="129"/>
  <c r="F48" i="129"/>
  <c r="E48" i="129"/>
  <c r="D48" i="129"/>
  <c r="C48" i="129"/>
  <c r="B48" i="129"/>
  <c r="A48" i="129"/>
  <c r="F47" i="129"/>
  <c r="E47" i="129"/>
  <c r="D47" i="129"/>
  <c r="C47" i="129"/>
  <c r="B47" i="129"/>
  <c r="A47" i="129"/>
  <c r="F46" i="129"/>
  <c r="E46" i="129"/>
  <c r="D46" i="129"/>
  <c r="C46" i="129"/>
  <c r="B46" i="129"/>
  <c r="A46" i="129"/>
  <c r="F45" i="129"/>
  <c r="E45" i="129"/>
  <c r="D45" i="129"/>
  <c r="C45" i="129"/>
  <c r="B45" i="129"/>
  <c r="A45" i="129"/>
  <c r="F44" i="129"/>
  <c r="E44" i="129"/>
  <c r="D44" i="129"/>
  <c r="C44" i="129"/>
  <c r="B44" i="129"/>
  <c r="A44" i="129"/>
  <c r="F43" i="129"/>
  <c r="E43" i="129"/>
  <c r="D43" i="129"/>
  <c r="C43" i="129"/>
  <c r="B43" i="129"/>
  <c r="A43" i="129"/>
  <c r="F42" i="129"/>
  <c r="E42" i="129"/>
  <c r="D42" i="129"/>
  <c r="C42" i="129"/>
  <c r="B42" i="129"/>
  <c r="A42" i="129"/>
  <c r="F41" i="129"/>
  <c r="E41" i="129"/>
  <c r="D41" i="129"/>
  <c r="C41" i="129"/>
  <c r="B41" i="129"/>
  <c r="A41" i="129"/>
  <c r="F40" i="129"/>
  <c r="E40" i="129"/>
  <c r="D40" i="129"/>
  <c r="C40" i="129"/>
  <c r="B40" i="129"/>
  <c r="A40" i="129"/>
  <c r="F39" i="129"/>
  <c r="E39" i="129"/>
  <c r="D39" i="129"/>
  <c r="C39" i="129"/>
  <c r="B39" i="129"/>
  <c r="A39" i="129"/>
  <c r="F38" i="129"/>
  <c r="E38" i="129"/>
  <c r="D38" i="129"/>
  <c r="C38" i="129"/>
  <c r="B38" i="129"/>
  <c r="A38" i="129"/>
  <c r="F37" i="129"/>
  <c r="E37" i="129"/>
  <c r="D37" i="129"/>
  <c r="C37" i="129"/>
  <c r="B37" i="129"/>
  <c r="A37" i="129"/>
  <c r="F36" i="129"/>
  <c r="E36" i="129"/>
  <c r="D36" i="129"/>
  <c r="C36" i="129"/>
  <c r="B36" i="129"/>
  <c r="A36" i="129"/>
  <c r="F35" i="129"/>
  <c r="E35" i="129"/>
  <c r="D35" i="129"/>
  <c r="C35" i="129"/>
  <c r="B35" i="129"/>
  <c r="A35" i="129"/>
  <c r="F34" i="129"/>
  <c r="E34" i="129"/>
  <c r="D34" i="129"/>
  <c r="C34" i="129"/>
  <c r="B34" i="129"/>
  <c r="A34" i="129"/>
  <c r="F33" i="129"/>
  <c r="E33" i="129"/>
  <c r="D33" i="129"/>
  <c r="C33" i="129"/>
  <c r="B33" i="129"/>
  <c r="A33" i="129"/>
  <c r="F32" i="129"/>
  <c r="E32" i="129"/>
  <c r="D32" i="129"/>
  <c r="C32" i="129"/>
  <c r="B32" i="129"/>
  <c r="A32" i="129"/>
  <c r="F31" i="129"/>
  <c r="E31" i="129"/>
  <c r="D31" i="129"/>
  <c r="C31" i="129"/>
  <c r="B31" i="129"/>
  <c r="A31" i="129"/>
  <c r="F30" i="129"/>
  <c r="E30" i="129"/>
  <c r="D30" i="129"/>
  <c r="C30" i="129"/>
  <c r="B30" i="129"/>
  <c r="A30" i="129"/>
  <c r="F29" i="129"/>
  <c r="E29" i="129"/>
  <c r="D29" i="129"/>
  <c r="C29" i="129"/>
  <c r="B29" i="129"/>
  <c r="A29" i="129"/>
  <c r="F28" i="129"/>
  <c r="E28" i="129"/>
  <c r="D28" i="129"/>
  <c r="C28" i="129"/>
  <c r="B28" i="129"/>
  <c r="A28" i="129"/>
  <c r="F27" i="129"/>
  <c r="E27" i="129"/>
  <c r="D27" i="129"/>
  <c r="C27" i="129"/>
  <c r="B27" i="129"/>
  <c r="A27" i="129"/>
  <c r="F26" i="129"/>
  <c r="E26" i="129"/>
  <c r="D26" i="129"/>
  <c r="C26" i="129"/>
  <c r="B26" i="129"/>
  <c r="A26" i="129"/>
  <c r="F25" i="129"/>
  <c r="E25" i="129"/>
  <c r="D25" i="129"/>
  <c r="C25" i="129"/>
  <c r="B25" i="129"/>
  <c r="A25" i="129"/>
  <c r="F24" i="129"/>
  <c r="E24" i="129"/>
  <c r="D24" i="129"/>
  <c r="C24" i="129"/>
  <c r="B24" i="129"/>
  <c r="A24" i="129"/>
  <c r="F23" i="129"/>
  <c r="E23" i="129"/>
  <c r="D23" i="129"/>
  <c r="C23" i="129"/>
  <c r="B23" i="129"/>
  <c r="A23" i="129"/>
  <c r="F22" i="129"/>
  <c r="E22" i="129"/>
  <c r="D22" i="129"/>
  <c r="C22" i="129"/>
  <c r="B22" i="129"/>
  <c r="A22" i="129"/>
  <c r="F21" i="129"/>
  <c r="E21" i="129"/>
  <c r="D21" i="129"/>
  <c r="C21" i="129"/>
  <c r="B21" i="129"/>
  <c r="A21" i="129"/>
  <c r="F20" i="129"/>
  <c r="E20" i="129"/>
  <c r="D20" i="129"/>
  <c r="C20" i="129"/>
  <c r="B20" i="129"/>
  <c r="A20" i="129"/>
  <c r="F19" i="129"/>
  <c r="E19" i="129"/>
  <c r="D19" i="129"/>
  <c r="C19" i="129"/>
  <c r="B19" i="129"/>
  <c r="A19" i="129"/>
  <c r="F18" i="129"/>
  <c r="E18" i="129"/>
  <c r="D18" i="129"/>
  <c r="C18" i="129"/>
  <c r="B18" i="129"/>
  <c r="A18" i="129"/>
  <c r="F17" i="129"/>
  <c r="E17" i="129"/>
  <c r="D17" i="129"/>
  <c r="C17" i="129"/>
  <c r="B17" i="129"/>
  <c r="A17" i="129"/>
  <c r="F16" i="129"/>
  <c r="E16" i="129"/>
  <c r="D16" i="129"/>
  <c r="C16" i="129"/>
  <c r="B16" i="129"/>
  <c r="A16" i="129"/>
  <c r="F15" i="129"/>
  <c r="E15" i="129"/>
  <c r="D15" i="129"/>
  <c r="C15" i="129"/>
  <c r="B15" i="129"/>
  <c r="A15" i="129"/>
  <c r="F14" i="129"/>
  <c r="E14" i="129"/>
  <c r="D14" i="129"/>
  <c r="C14" i="129"/>
  <c r="B14" i="129"/>
  <c r="A14" i="129"/>
  <c r="F13" i="129"/>
  <c r="E13" i="129"/>
  <c r="D13" i="129"/>
  <c r="C13" i="129"/>
  <c r="B13" i="129"/>
  <c r="A13" i="129"/>
  <c r="F12" i="129"/>
  <c r="E12" i="129"/>
  <c r="D12" i="129"/>
  <c r="C12" i="129"/>
  <c r="B12" i="129"/>
  <c r="A12" i="129"/>
  <c r="F11" i="129"/>
  <c r="E11" i="129"/>
  <c r="D11" i="129"/>
  <c r="C11" i="129"/>
  <c r="B11" i="129"/>
  <c r="A11" i="129"/>
  <c r="F10" i="129"/>
  <c r="E10" i="129"/>
  <c r="D10" i="129"/>
  <c r="C10" i="129"/>
  <c r="B10" i="129"/>
  <c r="A10" i="129"/>
  <c r="F9" i="129"/>
  <c r="E9" i="129"/>
  <c r="D9" i="129"/>
  <c r="C9" i="129"/>
  <c r="B9" i="129"/>
  <c r="A9" i="129"/>
  <c r="F8" i="129"/>
  <c r="E8" i="129"/>
  <c r="D8" i="129"/>
  <c r="C8" i="129"/>
  <c r="B8" i="129"/>
  <c r="A8" i="129"/>
  <c r="F7" i="129"/>
  <c r="E7" i="129"/>
  <c r="D7" i="129"/>
  <c r="C7" i="129"/>
  <c r="B7" i="129"/>
  <c r="A7" i="129"/>
  <c r="F6" i="129"/>
  <c r="E6" i="129"/>
  <c r="D6" i="129"/>
  <c r="C6" i="129"/>
  <c r="B6" i="129"/>
  <c r="A6" i="129"/>
  <c r="F5" i="129"/>
  <c r="E5" i="129"/>
  <c r="D5" i="129"/>
  <c r="C5" i="129"/>
  <c r="B5" i="129"/>
  <c r="A5" i="129"/>
  <c r="F4" i="129"/>
  <c r="E4" i="129"/>
  <c r="D4" i="129"/>
  <c r="C4" i="129"/>
  <c r="B4" i="129"/>
  <c r="A4" i="129"/>
  <c r="F3" i="129"/>
  <c r="E3" i="129"/>
  <c r="D3" i="129"/>
  <c r="C3" i="129"/>
  <c r="B3" i="129"/>
  <c r="A3" i="129"/>
  <c r="F2" i="129"/>
  <c r="E2" i="129"/>
  <c r="D2" i="129"/>
  <c r="C2" i="129"/>
  <c r="B2" i="129"/>
  <c r="A2" i="129"/>
  <c r="F1" i="129"/>
  <c r="E1" i="129"/>
  <c r="D1" i="129"/>
  <c r="C1" i="129"/>
  <c r="B1" i="129"/>
  <c r="A1" i="129"/>
  <c r="F31" i="8"/>
  <c r="E31" i="8"/>
  <c r="D31" i="8"/>
  <c r="C31" i="8"/>
  <c r="B31" i="8"/>
  <c r="A31" i="8"/>
  <c r="F30" i="8"/>
  <c r="E30" i="8"/>
  <c r="D30" i="8"/>
  <c r="C30" i="8"/>
  <c r="B30" i="8"/>
  <c r="A30" i="8"/>
  <c r="F29" i="8"/>
  <c r="E29" i="8"/>
  <c r="D29" i="8"/>
  <c r="C29" i="8"/>
  <c r="B29" i="8"/>
  <c r="A29" i="8"/>
  <c r="F28" i="8"/>
  <c r="E28" i="8"/>
  <c r="D28" i="8"/>
  <c r="C28" i="8"/>
  <c r="B28" i="8"/>
  <c r="A28" i="8"/>
  <c r="F27" i="8"/>
  <c r="E27" i="8"/>
  <c r="D27" i="8"/>
  <c r="C27" i="8"/>
  <c r="B27" i="8"/>
  <c r="A27" i="8"/>
  <c r="F26" i="8"/>
  <c r="E26" i="8"/>
  <c r="D26" i="8"/>
  <c r="C26" i="8"/>
  <c r="B26" i="8"/>
  <c r="F25" i="8"/>
  <c r="E25" i="8"/>
  <c r="D25" i="8"/>
  <c r="C25" i="8"/>
  <c r="B25" i="8"/>
  <c r="A25" i="8"/>
  <c r="F24" i="8"/>
  <c r="E24" i="8"/>
  <c r="D24" i="8"/>
  <c r="C24" i="8"/>
  <c r="B24" i="8"/>
  <c r="A24" i="8"/>
  <c r="F23" i="8"/>
  <c r="E23" i="8"/>
  <c r="D23" i="8"/>
  <c r="C23" i="8"/>
  <c r="B23" i="8"/>
  <c r="A23" i="8"/>
  <c r="F22" i="8"/>
  <c r="E22" i="8"/>
  <c r="D22" i="8"/>
  <c r="C22" i="8"/>
  <c r="B22" i="8"/>
  <c r="A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A13" i="8"/>
  <c r="F12" i="8"/>
  <c r="E12" i="8"/>
  <c r="D12" i="8"/>
  <c r="C12" i="8"/>
  <c r="B12" i="8"/>
  <c r="A12" i="8"/>
  <c r="F11" i="8"/>
  <c r="E11" i="8"/>
  <c r="D11" i="8"/>
  <c r="C11" i="8"/>
  <c r="B11" i="8"/>
  <c r="A11" i="8"/>
  <c r="F10" i="8"/>
  <c r="E10" i="8"/>
  <c r="D10" i="8"/>
  <c r="C10" i="8"/>
  <c r="B10" i="8"/>
  <c r="A10" i="8"/>
  <c r="F9" i="8"/>
  <c r="E9" i="8"/>
  <c r="D9" i="8"/>
  <c r="C9" i="8"/>
  <c r="B9" i="8"/>
  <c r="A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 r="E29" i="85"/>
  <c r="D29" i="85"/>
  <c r="C29" i="85"/>
  <c r="B29" i="85"/>
  <c r="A29" i="85"/>
  <c r="E28" i="85"/>
  <c r="D28" i="85"/>
  <c r="C28" i="85"/>
  <c r="B28" i="85"/>
  <c r="A28" i="85"/>
  <c r="E27" i="85"/>
  <c r="D27" i="85"/>
  <c r="C27" i="85"/>
  <c r="B27" i="85"/>
  <c r="A27" i="85"/>
  <c r="E26" i="85"/>
  <c r="D26" i="85"/>
  <c r="C26" i="85"/>
  <c r="B26" i="85"/>
  <c r="A26" i="85"/>
  <c r="E25" i="85"/>
  <c r="D25" i="85"/>
  <c r="C25" i="85"/>
  <c r="B25" i="85"/>
  <c r="A25" i="85"/>
  <c r="E23" i="85"/>
  <c r="D23" i="85"/>
  <c r="C23" i="85"/>
  <c r="B23" i="85"/>
  <c r="A23" i="85"/>
  <c r="E22" i="85"/>
  <c r="D22" i="85"/>
  <c r="C22" i="85"/>
  <c r="B22" i="85"/>
  <c r="A22" i="85"/>
  <c r="E21" i="85"/>
  <c r="D21" i="85"/>
  <c r="C21" i="85"/>
  <c r="B21" i="85"/>
  <c r="A21" i="85"/>
  <c r="E19" i="85"/>
  <c r="D19" i="85"/>
  <c r="C19" i="85"/>
  <c r="B19" i="85"/>
  <c r="E18" i="85"/>
  <c r="D18" i="85"/>
  <c r="C18" i="85"/>
  <c r="B18" i="85"/>
  <c r="A18" i="85"/>
  <c r="E17" i="85"/>
  <c r="D17" i="85"/>
  <c r="C17" i="85"/>
  <c r="B17" i="85"/>
  <c r="A17" i="85"/>
  <c r="E15" i="85"/>
  <c r="D15" i="85"/>
  <c r="C15" i="85"/>
  <c r="B15" i="85"/>
  <c r="E14" i="85"/>
  <c r="D14" i="85"/>
  <c r="C14" i="85"/>
  <c r="B14" i="85"/>
  <c r="E13" i="85"/>
  <c r="D13" i="85"/>
  <c r="C13" i="85"/>
  <c r="B13" i="85"/>
  <c r="A13" i="85"/>
  <c r="E11" i="85"/>
  <c r="D11" i="85"/>
  <c r="C11" i="85"/>
  <c r="B11" i="85"/>
  <c r="A11" i="85"/>
  <c r="E10" i="85"/>
  <c r="D10" i="85"/>
  <c r="C10" i="85"/>
  <c r="B10" i="85"/>
  <c r="A10" i="85"/>
  <c r="E9" i="85"/>
  <c r="D9" i="85"/>
  <c r="C9" i="85"/>
  <c r="B9" i="85"/>
  <c r="A9" i="85"/>
  <c r="E7" i="85"/>
  <c r="D7" i="85"/>
  <c r="C7" i="85"/>
  <c r="B7" i="85"/>
  <c r="A7" i="85"/>
  <c r="E6" i="85"/>
  <c r="D6" i="85"/>
  <c r="C6" i="85"/>
  <c r="B6" i="85"/>
  <c r="A6" i="85"/>
  <c r="E5" i="85"/>
  <c r="D5" i="85"/>
  <c r="C5" i="85"/>
  <c r="B5" i="85"/>
  <c r="A5" i="85"/>
  <c r="E3" i="85"/>
  <c r="D3" i="85"/>
  <c r="C3" i="85"/>
  <c r="B3" i="85"/>
</calcChain>
</file>

<file path=xl/sharedStrings.xml><?xml version="1.0" encoding="utf-8"?>
<sst xmlns="http://schemas.openxmlformats.org/spreadsheetml/2006/main" count="1859" uniqueCount="646">
  <si>
    <t>left</t>
  </si>
  <si>
    <t>right</t>
  </si>
  <si>
    <t>Year</t>
  </si>
  <si>
    <t>Survey</t>
  </si>
  <si>
    <t>Source</t>
  </si>
  <si>
    <t>Sample size</t>
  </si>
  <si>
    <t>age</t>
  </si>
  <si>
    <t>class</t>
  </si>
  <si>
    <t>educ</t>
  </si>
  <si>
    <t>emp</t>
  </si>
  <si>
    <t>inc</t>
  </si>
  <si>
    <t>intpol</t>
  </si>
  <si>
    <t>lrs</t>
  </si>
  <si>
    <t>marital</t>
  </si>
  <si>
    <t>occup</t>
  </si>
  <si>
    <t>region</t>
  </si>
  <si>
    <t>religion</t>
  </si>
  <si>
    <t>religious</t>
  </si>
  <si>
    <t>rural</t>
  </si>
  <si>
    <t>sector</t>
  </si>
  <si>
    <t>sex</t>
  </si>
  <si>
    <t>union</t>
  </si>
  <si>
    <t>Age: 20-40</t>
  </si>
  <si>
    <t>Age: 40-60</t>
  </si>
  <si>
    <t>Age: 60+</t>
  </si>
  <si>
    <t>Education: Primary</t>
  </si>
  <si>
    <t>Education: Secondary</t>
  </si>
  <si>
    <t>Education: Tertiary</t>
  </si>
  <si>
    <t>Employment status: Employed</t>
  </si>
  <si>
    <t>Employment status: Unemployed</t>
  </si>
  <si>
    <t>Employment status: Inactive</t>
  </si>
  <si>
    <t>Marital status: Married or with partner</t>
  </si>
  <si>
    <t>Religion: No religion</t>
  </si>
  <si>
    <t>Religion: Catholic</t>
  </si>
  <si>
    <t>Religion: Other</t>
  </si>
  <si>
    <t>Church attendance: Never</t>
  </si>
  <si>
    <t>Church attendance: Less than monthly</t>
  </si>
  <si>
    <t>Church attendance: Monthly or more</t>
  </si>
  <si>
    <t>Rural-urban: Rural areas</t>
  </si>
  <si>
    <t>Sector</t>
  </si>
  <si>
    <t>Gender: Man</t>
  </si>
  <si>
    <t>Union membership: Yes</t>
  </si>
  <si>
    <t>Variable</t>
  </si>
  <si>
    <t>geduc</t>
  </si>
  <si>
    <t>dinc</t>
  </si>
  <si>
    <t>ginc</t>
  </si>
  <si>
    <t>Primary</t>
  </si>
  <si>
    <t>Secondary</t>
  </si>
  <si>
    <t>Tertiary</t>
  </si>
  <si>
    <t>Bottom 50%</t>
  </si>
  <si>
    <t>Middle 40%</t>
  </si>
  <si>
    <t>Top 10%</t>
  </si>
  <si>
    <t>D1</t>
  </si>
  <si>
    <t>D2</t>
  </si>
  <si>
    <t>D3</t>
  </si>
  <si>
    <t>D4</t>
  </si>
  <si>
    <t>D5</t>
  </si>
  <si>
    <t>D6</t>
  </si>
  <si>
    <t>D7</t>
  </si>
  <si>
    <t>D8</t>
  </si>
  <si>
    <t>D9</t>
  </si>
  <si>
    <t>D10</t>
  </si>
  <si>
    <t>No religion</t>
  </si>
  <si>
    <t>Catholic</t>
  </si>
  <si>
    <t>Protestant</t>
  </si>
  <si>
    <t>Other</t>
  </si>
  <si>
    <t>Never</t>
  </si>
  <si>
    <t>Less than monthly</t>
  </si>
  <si>
    <t>Monthly or more</t>
  </si>
  <si>
    <t>Employed private</t>
  </si>
  <si>
    <t>Employed public</t>
  </si>
  <si>
    <t>Unemployed</t>
  </si>
  <si>
    <t>Inactive</t>
  </si>
  <si>
    <t>Urban</t>
  </si>
  <si>
    <t>Rural</t>
  </si>
  <si>
    <t>Woman</t>
  </si>
  <si>
    <t>Man</t>
  </si>
  <si>
    <t>Not union member</t>
  </si>
  <si>
    <t>Union member</t>
  </si>
  <si>
    <t>Single</t>
  </si>
  <si>
    <t>Married / Partner</t>
  </si>
  <si>
    <t>Working class</t>
  </si>
  <si>
    <t>Middle class</t>
  </si>
  <si>
    <t xml:space="preserve">1983 </t>
  </si>
  <si>
    <t xml:space="preserve">1987 </t>
  </si>
  <si>
    <t xml:space="preserve">2019 </t>
  </si>
  <si>
    <t>agerec</t>
  </si>
  <si>
    <t>20-40</t>
  </si>
  <si>
    <t>40-60</t>
  </si>
  <si>
    <t>60+</t>
  </si>
  <si>
    <t>id</t>
  </si>
  <si>
    <t>zero</t>
  </si>
  <si>
    <t>year</t>
  </si>
  <si>
    <t>univ</t>
  </si>
  <si>
    <t>Share of missing values by variable by year</t>
  </si>
  <si>
    <t>ctrbirth</t>
  </si>
  <si>
    <t>Value</t>
  </si>
  <si>
    <t>Employed</t>
  </si>
  <si>
    <t>Share of votes received (%)</t>
  </si>
  <si>
    <t>Education</t>
  </si>
  <si>
    <t>Income</t>
  </si>
  <si>
    <t>Country of birth</t>
  </si>
  <si>
    <t>Appendix Tables</t>
  </si>
  <si>
    <t>Appendix Figures - Election results and composition of the electorate</t>
  </si>
  <si>
    <t>Appendix Figures - Structure of the vote for specific parties</t>
  </si>
  <si>
    <t>Subjective class: Not working class</t>
  </si>
  <si>
    <t>year2</t>
  </si>
  <si>
    <t>Groups of inc</t>
  </si>
  <si>
    <t>Rural-urban: Urban</t>
  </si>
  <si>
    <t>Rural-urban: Rural</t>
  </si>
  <si>
    <t>Subjective class: Not working class: Working class</t>
  </si>
  <si>
    <t>Subjective class: Not working class: Middle class</t>
  </si>
  <si>
    <t>Muslim</t>
  </si>
  <si>
    <t>Religion</t>
  </si>
  <si>
    <t>Party Letter</t>
  </si>
  <si>
    <t>agerec_1</t>
  </si>
  <si>
    <t>agerec_3</t>
  </si>
  <si>
    <t>blank</t>
  </si>
  <si>
    <t>class_1</t>
  </si>
  <si>
    <t>ctrbirth_1</t>
  </si>
  <si>
    <t>ctrbirth_3</t>
  </si>
  <si>
    <t>educ_1</t>
  </si>
  <si>
    <t>educ_3</t>
  </si>
  <si>
    <t>emp_1</t>
  </si>
  <si>
    <t>emp_3</t>
  </si>
  <si>
    <t>industry</t>
  </si>
  <si>
    <t>language</t>
  </si>
  <si>
    <t>partyid</t>
  </si>
  <si>
    <t>race</t>
  </si>
  <si>
    <t>region_1</t>
  </si>
  <si>
    <t>region_3</t>
  </si>
  <si>
    <t>region_4</t>
  </si>
  <si>
    <t>region_5</t>
  </si>
  <si>
    <t>religion_1</t>
  </si>
  <si>
    <t>religion_3</t>
  </si>
  <si>
    <t>religious_1</t>
  </si>
  <si>
    <t>religious_3</t>
  </si>
  <si>
    <t>self</t>
  </si>
  <si>
    <t>sex_1</t>
  </si>
  <si>
    <t>wealth</t>
  </si>
  <si>
    <t xml:space="preserve">1985 </t>
  </si>
  <si>
    <t xml:space="preserve">1991 </t>
  </si>
  <si>
    <t xml:space="preserve">1995 </t>
  </si>
  <si>
    <t xml:space="preserve">2002 </t>
  </si>
  <si>
    <t xml:space="preserve">2005 </t>
  </si>
  <si>
    <t xml:space="preserve">2009 </t>
  </si>
  <si>
    <t xml:space="preserve">2015 </t>
  </si>
  <si>
    <t>Country of birth: Brazil</t>
  </si>
  <si>
    <t>Country of birth: Portugal</t>
  </si>
  <si>
    <t>1991-95</t>
  </si>
  <si>
    <t>2015-19</t>
  </si>
  <si>
    <t>1</t>
  </si>
  <si>
    <t>2</t>
  </si>
  <si>
    <t>3</t>
  </si>
  <si>
    <t>4</t>
  </si>
  <si>
    <t>5</t>
  </si>
  <si>
    <t>6</t>
  </si>
  <si>
    <t>7</t>
  </si>
  <si>
    <t>8</t>
  </si>
  <si>
    <t>9</t>
  </si>
  <si>
    <t>10</t>
  </si>
  <si>
    <t>11</t>
  </si>
  <si>
    <t>12</t>
  </si>
  <si>
    <t>Brazil</t>
  </si>
  <si>
    <t>Ex-colony</t>
  </si>
  <si>
    <t>Portugal</t>
  </si>
  <si>
    <t>1983-87</t>
  </si>
  <si>
    <t>2002-09</t>
  </si>
  <si>
    <t>No anwer</t>
  </si>
  <si>
    <t>Don't know</t>
  </si>
  <si>
    <t>No vote</t>
  </si>
  <si>
    <t>Blank/Null</t>
  </si>
  <si>
    <t>Other left</t>
  </si>
  <si>
    <t>Other right</t>
  </si>
  <si>
    <t>U.D.P</t>
  </si>
  <si>
    <t>M.D.P./C.D.E</t>
  </si>
  <si>
    <t>P.C.P</t>
  </si>
  <si>
    <t>P.P.M</t>
  </si>
  <si>
    <t>C.D.S.</t>
  </si>
  <si>
    <t>P.S.D/P.P.D</t>
  </si>
  <si>
    <t>P.S.</t>
  </si>
  <si>
    <t>Atheist</t>
  </si>
  <si>
    <t>Non-practicing catholic</t>
  </si>
  <si>
    <t>Practicing catholic</t>
  </si>
  <si>
    <t>Incomplete primary</t>
  </si>
  <si>
    <t>Complete primary</t>
  </si>
  <si>
    <t>5th grade</t>
  </si>
  <si>
    <t>7th grade</t>
  </si>
  <si>
    <t>University</t>
  </si>
  <si>
    <t xml:space="preserve">Total </t>
  </si>
  <si>
    <t>Assembly of the Republic elections 1975</t>
  </si>
  <si>
    <t>P.60.-Party or coalition who you voted for the Assembly of the Republic in 1975</t>
  </si>
  <si>
    <t>Total</t>
  </si>
  <si>
    <t>Records</t>
  </si>
  <si>
    <t>1984 survey, vol. II (Page 232 of the PDF)</t>
  </si>
  <si>
    <t>Assembly of the Republic elections 1976</t>
  </si>
  <si>
    <t>1984 survey, vol. II (Page 235)</t>
  </si>
  <si>
    <t>No answer</t>
  </si>
  <si>
    <t>UDP</t>
  </si>
  <si>
    <t>PSD/PPD</t>
  </si>
  <si>
    <t>PS</t>
  </si>
  <si>
    <t>CDS</t>
  </si>
  <si>
    <t>PCP</t>
  </si>
  <si>
    <t xml:space="preserve">Complete primary </t>
  </si>
  <si>
    <t>Female</t>
  </si>
  <si>
    <t>Male</t>
  </si>
  <si>
    <t>Mayor 55</t>
  </si>
  <si>
    <t>45-54</t>
  </si>
  <si>
    <t>35-44</t>
  </si>
  <si>
    <t>25-34</t>
  </si>
  <si>
    <t>18-24</t>
  </si>
  <si>
    <t>Sex</t>
  </si>
  <si>
    <t>Age</t>
  </si>
  <si>
    <t>P.29.-If you would have to vote again who would you vote?</t>
  </si>
  <si>
    <t xml:space="preserve">1978 survey (Page 186 of the PDF) </t>
  </si>
  <si>
    <t>U.D.P.</t>
  </si>
  <si>
    <t>P.C.P.</t>
  </si>
  <si>
    <t>A.P.U.</t>
  </si>
  <si>
    <t>P.P.M.</t>
  </si>
  <si>
    <t>A.D.</t>
  </si>
  <si>
    <t>F.R.S</t>
  </si>
  <si>
    <t>Assembly of the Republic elections 1979</t>
  </si>
  <si>
    <t>M.D.P./C.D.E.</t>
  </si>
  <si>
    <t>Assembly of the Republic elections 1980</t>
  </si>
  <si>
    <t>&gt;=55</t>
  </si>
  <si>
    <t>44-54</t>
  </si>
  <si>
    <t>Gender</t>
  </si>
  <si>
    <t>1984 survey vol. II (page 5 of the PDF)</t>
  </si>
  <si>
    <t>40000 o mas</t>
  </si>
  <si>
    <t>30000 a 39999</t>
  </si>
  <si>
    <t>25000 a 29999</t>
  </si>
  <si>
    <t>20000 a 24999</t>
  </si>
  <si>
    <t>15000 a 19999</t>
  </si>
  <si>
    <t>10000 a 14999</t>
  </si>
  <si>
    <t>5000 a 9999</t>
  </si>
  <si>
    <t>Ate 4. 999</t>
  </si>
  <si>
    <t>PS FRS</t>
  </si>
  <si>
    <t>PCP APU</t>
  </si>
  <si>
    <t>PSD</t>
  </si>
  <si>
    <t>AD</t>
  </si>
  <si>
    <t>1983 Family income</t>
  </si>
  <si>
    <t>1984 survey vol. IV (page 122 of the PDF)</t>
  </si>
  <si>
    <t>Otra izquierda</t>
  </si>
  <si>
    <t>Otra derecha</t>
  </si>
  <si>
    <t>Assembly of the Republic elections 1983</t>
  </si>
  <si>
    <t>Registro</t>
  </si>
  <si>
    <t>Religion: None</t>
  </si>
  <si>
    <t>Religion: Catholic (non-practicing)</t>
  </si>
  <si>
    <t>Religion: Catholic (practicing)</t>
  </si>
  <si>
    <t>Age: &gt;=55</t>
  </si>
  <si>
    <t>Age: 44-54</t>
  </si>
  <si>
    <t>Age: 35-44</t>
  </si>
  <si>
    <t>Age: 25-34</t>
  </si>
  <si>
    <t>Age: 18-24</t>
  </si>
  <si>
    <t>Share voting left</t>
  </si>
  <si>
    <t>ps</t>
  </si>
  <si>
    <t>pcppev</t>
  </si>
  <si>
    <t>be</t>
  </si>
  <si>
    <t>prd</t>
  </si>
  <si>
    <t>cdspppsdppdppmmr</t>
  </si>
  <si>
    <t>other_left</t>
  </si>
  <si>
    <t>other_right</t>
  </si>
  <si>
    <t>other</t>
  </si>
  <si>
    <t>other_all</t>
  </si>
  <si>
    <t>Country of birth: Other ex-colony</t>
  </si>
  <si>
    <t>Region: Alentejo</t>
  </si>
  <si>
    <t>Region: Algarve</t>
  </si>
  <si>
    <t>Alentejo</t>
  </si>
  <si>
    <t>Algarve</t>
  </si>
  <si>
    <t>Other ex-colony</t>
  </si>
  <si>
    <t>1975-79</t>
  </si>
  <si>
    <t>1973-79</t>
  </si>
  <si>
    <r>
      <rPr>
        <b/>
        <sz val="11"/>
        <rFont val="Arial"/>
        <family val="2"/>
      </rPr>
      <t>Source</t>
    </r>
    <r>
      <rPr>
        <sz val="11"/>
        <rFont val="Arial"/>
        <family val="2"/>
      </rPr>
      <t xml:space="preserve">: authors' computations using Portuguese political attitudes surveys.
</t>
    </r>
    <r>
      <rPr>
        <b/>
        <sz val="11"/>
        <rFont val="Arial"/>
        <family val="2"/>
      </rPr>
      <t>Note</t>
    </r>
    <r>
      <rPr>
        <sz val="11"/>
        <rFont val="Arial"/>
        <family val="2"/>
      </rPr>
      <t>: the table shows descriptive statistics by decade for selected available variables.</t>
    </r>
  </si>
  <si>
    <t>6481/6091</t>
  </si>
  <si>
    <t>NORMA</t>
  </si>
  <si>
    <t>ESEO</t>
  </si>
  <si>
    <t>Bacalhau, Mário and Thomas Bruneau, Continuity and change in the Portuguese party system, June 1993</t>
  </si>
  <si>
    <t>CSES</t>
  </si>
  <si>
    <t>Comparative Study of Electoral Systems, Module 2, 2001-2006 (Portugal, 2002)</t>
  </si>
  <si>
    <t>Comparative Study of Electoral Systems, Module 3, 2006-2011 (Portugal, 2005)</t>
  </si>
  <si>
    <t>Comparative Study of Electoral Systems, Module 3, 2006-2011 (Portugal, 2011)</t>
  </si>
  <si>
    <t>Comparative Study of Electoral Systems, Module 4, 2011-2016 (Portugal, 2015)</t>
  </si>
  <si>
    <t>Portuguese Election Study, 2019</t>
  </si>
  <si>
    <t>APIS</t>
  </si>
  <si>
    <t>Men</t>
  </si>
  <si>
    <t>Women</t>
  </si>
  <si>
    <t>Socialist Party</t>
  </si>
  <si>
    <t>&gt;60</t>
  </si>
  <si>
    <t>Left Bloc</t>
  </si>
  <si>
    <t>Democratic Renewal Party</t>
  </si>
  <si>
    <t>Region</t>
  </si>
  <si>
    <t>Social Democratic Party / Social Democratic Center-People's Party</t>
  </si>
  <si>
    <t>Greens / Communists</t>
  </si>
  <si>
    <t>Region: North</t>
  </si>
  <si>
    <t>Region: Center</t>
  </si>
  <si>
    <t>Region: Lisbon</t>
  </si>
  <si>
    <t>North</t>
  </si>
  <si>
    <t>Center</t>
  </si>
  <si>
    <t>Lisbon</t>
  </si>
  <si>
    <t>Main figures and tables</t>
  </si>
  <si>
    <t>Election results in Portugal, 1975-2019</t>
  </si>
  <si>
    <t>The structure of political cleavages in Portugal, 2015-2019</t>
  </si>
  <si>
    <t>The evolution of religious affiliations in Portugal</t>
  </si>
  <si>
    <t>The evolution of church attendance in Portugal</t>
  </si>
  <si>
    <t>The distribution of country of birth in Portugal</t>
  </si>
  <si>
    <t>Vote for the Socialist Party by education group in Portugal</t>
  </si>
  <si>
    <t>Vote for the Socialist Party by education level in Portugal</t>
  </si>
  <si>
    <t>Vote for the Socialist Party by income group in Portugal</t>
  </si>
  <si>
    <t>Vote for the Socialist Party by religious affiliation in Portugal</t>
  </si>
  <si>
    <t>Vote for the Socialist Party by age in Portugal</t>
  </si>
  <si>
    <t>Vote for the Socialist Party by gender in Portugal</t>
  </si>
  <si>
    <t>Vote for the Socialist Party by union membership in Portugal</t>
  </si>
  <si>
    <t>Vote for the Socialist Party by perceived social class in Portugal</t>
  </si>
  <si>
    <t>Vote for the Socialist Party by country of origin in Portugal</t>
  </si>
  <si>
    <t>Vote for Communists / Greens by education group in Portugal</t>
  </si>
  <si>
    <t>Vote for Communists / Greens by income group in Portugal</t>
  </si>
  <si>
    <t>Vote for Communists / Greens by religious affiliation in Portugal</t>
  </si>
  <si>
    <t>Vote for Communists / Greens by age in Portugal</t>
  </si>
  <si>
    <t>Vote for Communists / Greens by gender in Portugal</t>
  </si>
  <si>
    <t>Vote for Communists / Greens by perceived social class in Portugal</t>
  </si>
  <si>
    <t>Vote for Communists / Greens by union membership in Portugal</t>
  </si>
  <si>
    <t>Vote for Communists / Greens by country of origin in Portugal</t>
  </si>
  <si>
    <t>The education cleavage in Portugal</t>
  </si>
  <si>
    <t>The income cleavage in Portugal</t>
  </si>
  <si>
    <t>Vote for left-wing parties by level of education in Portugal</t>
  </si>
  <si>
    <t>Vote for left-wing parties by income group in Portugal</t>
  </si>
  <si>
    <t>Vote for right-wing parties by level of education in Portugal</t>
  </si>
  <si>
    <t>Vote for right-wing parties by income group in Portugal</t>
  </si>
  <si>
    <t>Vote for left-wing parties by education in Portugal, 2015-2019</t>
  </si>
  <si>
    <t>Vote for left-wing parties by income group in Portugal, 2015-2019</t>
  </si>
  <si>
    <t>Vote for left-wing parties by age in Portugal, 2015-2019</t>
  </si>
  <si>
    <t>Vote for Communists / Greens by education level in Portugal</t>
  </si>
  <si>
    <t>Survey data sources in Portugal</t>
  </si>
  <si>
    <t>Descriptive statistics by decade in Portugal</t>
  </si>
  <si>
    <t>Appendix Figures - Structure of the left vote for the Socialists / Communists / Greens / Left bloc</t>
  </si>
  <si>
    <t>Education: University</t>
  </si>
  <si>
    <t>Gender: male</t>
  </si>
  <si>
    <t>Figure C1</t>
  </si>
  <si>
    <t>Figure C2</t>
  </si>
  <si>
    <t>Figure CA1</t>
  </si>
  <si>
    <t>Figure CA2</t>
  </si>
  <si>
    <t>Figure CA3</t>
  </si>
  <si>
    <t>Figure CA4</t>
  </si>
  <si>
    <t>Figure CB1</t>
  </si>
  <si>
    <t>Figure CB2</t>
  </si>
  <si>
    <t>Figure CB3</t>
  </si>
  <si>
    <t>Figure CB4</t>
  </si>
  <si>
    <t>Figure CB5</t>
  </si>
  <si>
    <t>Figure CB6</t>
  </si>
  <si>
    <t>Figure CB7</t>
  </si>
  <si>
    <t>Figure CB8</t>
  </si>
  <si>
    <t>Figure CB9</t>
  </si>
  <si>
    <t>Figure CB10</t>
  </si>
  <si>
    <t>Figure CB11</t>
  </si>
  <si>
    <t>Figure CB12</t>
  </si>
  <si>
    <t>Figure CB13</t>
  </si>
  <si>
    <t>Figure CB14</t>
  </si>
  <si>
    <t>Figure CB15</t>
  </si>
  <si>
    <t>Figure CB16</t>
  </si>
  <si>
    <t>Figure CB17</t>
  </si>
  <si>
    <t>Figure CB18</t>
  </si>
  <si>
    <t>Figure CB19</t>
  </si>
  <si>
    <t>Figure CB20</t>
  </si>
  <si>
    <t>Figure CB21</t>
  </si>
  <si>
    <t>Figure CB22</t>
  </si>
  <si>
    <t>Figure CB23</t>
  </si>
  <si>
    <t>Figure CB24</t>
  </si>
  <si>
    <t>Figure CB25</t>
  </si>
  <si>
    <t>Figure CB26</t>
  </si>
  <si>
    <t>Figure CB27</t>
  </si>
  <si>
    <t>Figure CC1</t>
  </si>
  <si>
    <t>Figure CC2</t>
  </si>
  <si>
    <t>Figure CC3</t>
  </si>
  <si>
    <t>Figure CC4</t>
  </si>
  <si>
    <t>Figure CC5</t>
  </si>
  <si>
    <t>Figure CC6</t>
  </si>
  <si>
    <t>Figure CC7</t>
  </si>
  <si>
    <t>Figure CC8</t>
  </si>
  <si>
    <t>Figure CC9</t>
  </si>
  <si>
    <t>Figure CC10</t>
  </si>
  <si>
    <t>Figure CC11</t>
  </si>
  <si>
    <t>Figure CC12</t>
  </si>
  <si>
    <t>Figure CC13</t>
  </si>
  <si>
    <t>Figure CC14</t>
  </si>
  <si>
    <t>Figure CC15</t>
  </si>
  <si>
    <t>Figure CC16</t>
  </si>
  <si>
    <t>Figure CC17</t>
  </si>
  <si>
    <t>Figure CC18</t>
  </si>
  <si>
    <t>Figure CC19</t>
  </si>
  <si>
    <t>Figure CC20</t>
  </si>
  <si>
    <t>Figure CC21</t>
  </si>
  <si>
    <t>Figure CC22</t>
  </si>
  <si>
    <t>Figure CC23</t>
  </si>
  <si>
    <t>Figure CC24</t>
  </si>
  <si>
    <t>Figure CC25</t>
  </si>
  <si>
    <t>Figure CC26</t>
  </si>
  <si>
    <t>Figure CC27</t>
  </si>
  <si>
    <t>Figure CC28</t>
  </si>
  <si>
    <t>Figure CC29</t>
  </si>
  <si>
    <t>Figure CC30</t>
  </si>
  <si>
    <t>Figure CC31</t>
  </si>
  <si>
    <t>Figure CC32</t>
  </si>
  <si>
    <t>Figure CC33</t>
  </si>
  <si>
    <t>Figure CC34</t>
  </si>
  <si>
    <t>Figure CC35</t>
  </si>
  <si>
    <t>Figure CC36</t>
  </si>
  <si>
    <t>Table C1</t>
  </si>
  <si>
    <t>Table CD1</t>
  </si>
  <si>
    <t>Table CD2</t>
  </si>
  <si>
    <t>Table C1 - The structure of political cleavages in Portugal, 2015-2019</t>
  </si>
  <si>
    <t>Table CC1 - Survey data sources in Portugal</t>
  </si>
  <si>
    <t>Table CC2 - Descriptive statistics by decade in Portugal</t>
  </si>
  <si>
    <t>Table C3 - The structure of political cleavages in Portugal, 1983-2019</t>
  </si>
  <si>
    <t>Figure C3</t>
  </si>
  <si>
    <t>Election results by group in Portugal, 1975-2019</t>
  </si>
  <si>
    <t xml:space="preserve">1984 survey, vol. II (Page 138) </t>
  </si>
  <si>
    <t>Vote for Socialists / Communists / Greens / Left bloc among the working class in Portugal</t>
  </si>
  <si>
    <t>Evolução das Atitudes e Comportamentos Políticos dos Portugueses, 1978 (Tabulations)</t>
  </si>
  <si>
    <t>Evolução das Atitudes e Comportamentos Políticos dos Portugueses, 1984 (Tabulations)</t>
  </si>
  <si>
    <r>
      <rPr>
        <b/>
        <sz val="11"/>
        <rFont val="Arial"/>
        <family val="2"/>
      </rPr>
      <t>Source</t>
    </r>
    <r>
      <rPr>
        <sz val="11"/>
        <rFont val="Arial"/>
        <family val="2"/>
      </rPr>
      <t xml:space="preserve">: authors' elaboration. NORMA: Comportamentos Eleitorais Atitudes políticas 1973-2002 (972-671-146-0), available for sale on https://www.ics.ulisboa.pt/imprensa. ESEO: data available upon request to ceapp@ics.ul.pt. CSES: Data free to download on https://cses.org/. APIS: Data free to download on https://dados.rcaap.pt/browse?type=author&amp;value=Magalh%C3%A3es%2C+Pedro.
</t>
    </r>
    <r>
      <rPr>
        <b/>
        <sz val="11"/>
        <rFont val="Arial"/>
        <family val="2"/>
      </rPr>
      <t>Note</t>
    </r>
    <r>
      <rPr>
        <sz val="11"/>
        <rFont val="Arial"/>
        <family val="2"/>
      </rPr>
      <t>: the table shows the surveys used in the chapter, the source from which these surveys can be obtained, and the sample size of each survey.</t>
    </r>
  </si>
  <si>
    <t>Vote for Socialists / Communists / Greens / Left bloc among tertiary-educated and top-income voters in Portugal, after controls</t>
  </si>
  <si>
    <t>Sector : Public sector</t>
  </si>
  <si>
    <r>
      <rPr>
        <b/>
        <sz val="11"/>
        <color theme="1"/>
        <rFont val="Arial"/>
        <family val="2"/>
      </rPr>
      <t>Source</t>
    </r>
    <r>
      <rPr>
        <sz val="11"/>
        <color theme="1"/>
        <rFont val="Arial"/>
        <family val="2"/>
      </rPr>
      <t xml:space="preserve">: authors' computations using Portuguese political attitudes surveys.
</t>
    </r>
    <r>
      <rPr>
        <b/>
        <sz val="11"/>
        <color theme="1"/>
        <rFont val="Arial"/>
        <family val="2"/>
      </rPr>
      <t>Notes</t>
    </r>
    <r>
      <rPr>
        <sz val="11"/>
        <color theme="1"/>
        <rFont val="Arial"/>
        <family val="2"/>
      </rPr>
      <t>: the table shows the average share of votes received by the Social Democratic Party / Social Democratic Center-People's Party, the Socialist Party, the Greens / Communists, and the Left Bloc by selected individual characteristics over the 2015-2019 period.</t>
    </r>
  </si>
  <si>
    <t>Chapter 6. "Historical Political Cleavages and Post-Crisis Transformations in Italy, Spain, Portugal and Ireland, 1958-2020"
Luis BAULUZ, Amory GETHIN, Clara MARTÍNEZ-TOLEDANO and Marc MORGAN
Appendix C - Portugal</t>
  </si>
  <si>
    <t>Vote for Socialists / Communists / Greens / Left block by education level in Portugal</t>
  </si>
  <si>
    <t>Vote for Socialists / Communists / Greens / Left block by education group in Portugal</t>
  </si>
  <si>
    <t>Vote for Socialists / Communists / Greens / Left block by income decile in Portugal (bars)</t>
  </si>
  <si>
    <t>Vote for Socialists / Communists / Greens / Left block by income decile in Portugal (lines)</t>
  </si>
  <si>
    <t>Vote for Socialists / Communists / Greens / Left block by income group in Portugal</t>
  </si>
  <si>
    <t>Vote for Socialists / Communists / Greens / Left block by religious affiliation in Portugal</t>
  </si>
  <si>
    <t>Vote for Socialists / Communists / Greens / Left block by church attendance in Portugal</t>
  </si>
  <si>
    <t>Vote for Socialists / Communists / Greens / Left block by employment status in Portugal</t>
  </si>
  <si>
    <t>Vote for Socialists / Communists / Greens / Left block by region in Portugal</t>
  </si>
  <si>
    <t>Vote for Socialists / Communists / Greens / Left block by location in Portugal</t>
  </si>
  <si>
    <t>Vote for Socialists / Communists / Greens / Left block by gender in Portugal</t>
  </si>
  <si>
    <t>Vote for Socialists / Communists / Greens / Left block by union membership in Portugal</t>
  </si>
  <si>
    <t>Vote for Socialists / Communists / Greens / Left block by marital status in Portugal</t>
  </si>
  <si>
    <t>Vote for Socialists / Communists / Greens / Left block by perceived social class in Portugal</t>
  </si>
  <si>
    <t>Vote for Socialists / Communists / Greens / Left block by age group in Portugal</t>
  </si>
  <si>
    <t>Vote for Socialists / Communists / Greens / Left block by country of birth in Portugal</t>
  </si>
  <si>
    <t>Vote for Socialists / Communists / Greens / Left block among highest-educated and top-income voters in Portugal</t>
  </si>
  <si>
    <t>Vote for Socialists / Communists / Greens / Left block among tertiary-educated voters in Portugal</t>
  </si>
  <si>
    <t>Vote for Socialists / Communists / Greens / Left block among highest-educated voters in Portugal</t>
  </si>
  <si>
    <t>Vote for Socialists / Communists / Greens / Left block among primary-educated voters in Portugal</t>
  </si>
  <si>
    <t>Vote for Socialists / Communists / Greens / Left block among top 10% earners in Portugal</t>
  </si>
  <si>
    <t>Vote for Socialists / Communists / Greens / Left block among Catholics and non-religious in Portugal</t>
  </si>
  <si>
    <t>Vote for Socialists / Communists / Greens / Left block among the non-religious in Portugal</t>
  </si>
  <si>
    <t>Vote for Socialists / Communists / Greens / Left block among rural areas in Portugal</t>
  </si>
  <si>
    <t>Vote for Socialists / Communists / Greens / Left block among women in Portugal</t>
  </si>
  <si>
    <t>Vote for Socialists / Communists / Greens / Left block among union members in Portugal</t>
  </si>
  <si>
    <t>Vote for Socialists / Communists / Greens / Left block among young voters in Portugal</t>
  </si>
  <si>
    <t>Vote for Left Block by education level in Portugal</t>
  </si>
  <si>
    <t>Vote for Left Block by education group in Portugal</t>
  </si>
  <si>
    <t>Vote for Left Block by income group in Portugal</t>
  </si>
  <si>
    <t>Vote for Left Block by religious affiliation in Portugal</t>
  </si>
  <si>
    <t>Vote for Left Block by age in Portugal</t>
  </si>
  <si>
    <t>Vote for Left Block by gender in Portugal</t>
  </si>
  <si>
    <t>Vote for Left Block by union membership in Portugal</t>
  </si>
  <si>
    <t>Vote for Left Block by perceived social class in Portugal</t>
  </si>
  <si>
    <t>Vote for Left Block by country of origin in Portugal</t>
  </si>
  <si>
    <t>(mean) univ_1</t>
  </si>
  <si>
    <t>(mean) univ_2</t>
  </si>
  <si>
    <t>(mean) univ_3</t>
  </si>
  <si>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</si>
  <si>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</si>
  <si>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</si>
  <si>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</si>
  <si>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</si>
  <si>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</si>
  <si>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</si>
  <si>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</si>
  <si>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</si>
  <si>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</si>
  <si>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</si>
  <si>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</si>
  <si>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</si>
  <si>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</si>
  <si>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</si>
  <si>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</si>
  <si>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</si>
  <si>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</si>
  <si>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</si>
  <si>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</si>
  <si>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</si>
  <si>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</si>
  <si>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</si>
  <si>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</si>
  <si>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</si>
  <si>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</si>
  <si>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</si>
  <si>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religion1_1</t>
  </si>
  <si>
    <t>(mean) religion1_2</t>
  </si>
  <si>
    <t>(mean) religion1_3</t>
  </si>
  <si>
    <t>(mean) religion2_1</t>
  </si>
  <si>
    <t>(mean) religion2_2</t>
  </si>
  <si>
    <t>(mean) religion2_3</t>
  </si>
  <si>
    <t>(mean) religion3_1</t>
  </si>
  <si>
    <t>(mean) religion3_2</t>
  </si>
  <si>
    <t>(mean) religion3_3</t>
  </si>
  <si>
    <t>(mean) religious1_1</t>
  </si>
  <si>
    <t>(mean) religious1_2</t>
  </si>
  <si>
    <t>(mean) religious1_3</t>
  </si>
  <si>
    <t>(mean) religious2_1</t>
  </si>
  <si>
    <t>(mean) religious2_2</t>
  </si>
  <si>
    <t>(mean) religious2_3</t>
  </si>
  <si>
    <t>(mean) religious3_1</t>
  </si>
  <si>
    <t>(mean) religious3_2</t>
  </si>
  <si>
    <t>(mean) religious3_3</t>
  </si>
  <si>
    <t>(mean) emp1_1</t>
  </si>
  <si>
    <t>(mean) emp1_2</t>
  </si>
  <si>
    <t>(mean) emp1_3</t>
  </si>
  <si>
    <t>(mean) emp2_1</t>
  </si>
  <si>
    <t>(mean) emp2_2</t>
  </si>
  <si>
    <t>(mean) emp2_3</t>
  </si>
  <si>
    <t>(mean) emp3_1</t>
  </si>
  <si>
    <t>(mean) emp3_2</t>
  </si>
  <si>
    <t>(mean) emp3_3</t>
  </si>
  <si>
    <t>(mean) rural_1</t>
  </si>
  <si>
    <t>(mean) rural_2</t>
  </si>
  <si>
    <t>(mean) rural_3</t>
  </si>
  <si>
    <t>(mean) region1_1</t>
  </si>
  <si>
    <t>(mean) region1_2</t>
  </si>
  <si>
    <t>(mean) region1_3</t>
  </si>
  <si>
    <t>(mean) region2_1</t>
  </si>
  <si>
    <t>(mean) region2_2</t>
  </si>
  <si>
    <t>(mean) region2_3</t>
  </si>
  <si>
    <t>(mean) region3_1</t>
  </si>
  <si>
    <t>(mean) region3_2</t>
  </si>
  <si>
    <t>(mean) region3_3</t>
  </si>
  <si>
    <t>(mean) region4_1</t>
  </si>
  <si>
    <t>(mean) region4_2</t>
  </si>
  <si>
    <t>(mean) region4_3</t>
  </si>
  <si>
    <t>(mean) region5_1</t>
  </si>
  <si>
    <t>(mean) region5_2</t>
  </si>
  <si>
    <t>(mean) region5_3</t>
  </si>
  <si>
    <t>(mean) sex1_1</t>
  </si>
  <si>
    <t>(mean) sex1_2</t>
  </si>
  <si>
    <t>(mean) sex1_3</t>
  </si>
  <si>
    <t>(mean) union_1</t>
  </si>
  <si>
    <t>(mean) union_2</t>
  </si>
  <si>
    <t>(mean) union_3</t>
  </si>
  <si>
    <t>(mean) marital_1</t>
  </si>
  <si>
    <t>(mean) marital_2</t>
  </si>
  <si>
    <t>(mean) marital_3</t>
  </si>
  <si>
    <t>(mean) class1_1</t>
  </si>
  <si>
    <t>(mean) class1_2</t>
  </si>
  <si>
    <t>(mean) class1_3</t>
  </si>
  <si>
    <t>(mean) agerec1_1</t>
  </si>
  <si>
    <t>(mean) agerec1_2</t>
  </si>
  <si>
    <t>(mean) agerec1_3</t>
  </si>
  <si>
    <t>(mean) agerec2_1</t>
  </si>
  <si>
    <t>(mean) agerec2_2</t>
  </si>
  <si>
    <t>(mean) agerec2_3</t>
  </si>
  <si>
    <t>(mean) agerec3_1</t>
  </si>
  <si>
    <t>(mean) agerec3_2</t>
  </si>
  <si>
    <t>(mean) agerec3_3</t>
  </si>
  <si>
    <t>(mean) voteprdgeduc3_1</t>
  </si>
  <si>
    <t>(mean) voteprdgeduc3_2</t>
  </si>
  <si>
    <t>(mean) voteprdgeduc3_3</t>
  </si>
  <si>
    <t>(mean) voteprdgeduc2_1</t>
  </si>
  <si>
    <t>(mean) voteprdgeduc2_2</t>
  </si>
  <si>
    <t>(mean) voteprdgeduc2_3</t>
  </si>
  <si>
    <t>(mean) voteprdgeduc1_1</t>
  </si>
  <si>
    <t>(mean) voteprdgeduc1_2</t>
  </si>
  <si>
    <t>(mean) voteprdgeduc1_3</t>
  </si>
  <si>
    <t>(mean) voteppgeduc3_1</t>
  </si>
  <si>
    <t>(mean) voteppgeduc3_2</t>
  </si>
  <si>
    <t>(mean) voteppgeduc3_3</t>
  </si>
  <si>
    <t>(mean) voteppgeduc2_1</t>
  </si>
  <si>
    <t>(mean) voteppgeduc2_2</t>
  </si>
  <si>
    <t>(mean) voteppgeduc2_3</t>
  </si>
  <si>
    <t>(mean) voteppgeduc1_1</t>
  </si>
  <si>
    <t>(mean) voteppgeduc1_2</t>
  </si>
  <si>
    <t>(mean) voteppgeduc1_3</t>
  </si>
  <si>
    <t>(mean) votecomvgeduc3_1</t>
  </si>
  <si>
    <t>(mean) votecomvgeduc3_2</t>
  </si>
  <si>
    <t>(mean) votecomvgeduc3_3</t>
  </si>
  <si>
    <t>(mean) votecomvgeduc2_1</t>
  </si>
  <si>
    <t>(mean) votecomvgeduc2_2</t>
  </si>
  <si>
    <t>(mean) votecomvgeduc2_3</t>
  </si>
  <si>
    <t>(mean) votecomvgeduc1_1</t>
  </si>
  <si>
    <t>(mean) votecomvgeduc1_2</t>
  </si>
  <si>
    <t>(mean) votecomvgeduc1_3</t>
  </si>
  <si>
    <t>(mean) votebegeduc3_1</t>
  </si>
  <si>
    <t>(mean) votebegeduc3_2</t>
  </si>
  <si>
    <t>(mean) votebegeduc3_3</t>
  </si>
  <si>
    <t>(mean) votebegeduc2_1</t>
  </si>
  <si>
    <t>(mean) votebegeduc2_2</t>
  </si>
  <si>
    <t>(mean) votebegeduc2_3</t>
  </si>
  <si>
    <t>(mean) votebegeduc1_1</t>
  </si>
  <si>
    <t>(mean) votebegeduc1_2</t>
  </si>
  <si>
    <t>(mean) votebegeduc1_3</t>
  </si>
  <si>
    <t>(mean) votesocigeduc3_1</t>
  </si>
  <si>
    <t>(mean) votesocigeduc3_2</t>
  </si>
  <si>
    <t>(mean) votesocigeduc3_3</t>
  </si>
  <si>
    <t>(mean) votesocigeduc2_1</t>
  </si>
  <si>
    <t>(mean) votesocigeduc2_2</t>
  </si>
  <si>
    <t>(mean) votesocigeduc2_3</t>
  </si>
  <si>
    <t>(mean) votesocigeduc1_1</t>
  </si>
  <si>
    <t>(mean) votesocigeduc1_2</t>
  </si>
  <si>
    <t>(mean) votesocigeduc1_3</t>
  </si>
  <si>
    <t>(mean) voteprdginc3_1</t>
  </si>
  <si>
    <t>(mean) voteprdginc3_2</t>
  </si>
  <si>
    <t>(mean) voteprdginc3_3</t>
  </si>
  <si>
    <t>(mean) voteprdginc2_1</t>
  </si>
  <si>
    <t>(mean) voteprdginc2_2</t>
  </si>
  <si>
    <t>(mean) voteprdginc2_3</t>
  </si>
  <si>
    <t>(mean) voteprdginc1_1</t>
  </si>
  <si>
    <t>(mean) voteprdginc1_2</t>
  </si>
  <si>
    <t>(mean) voteprdginc1_3</t>
  </si>
  <si>
    <t>(mean) voteppginc3_1</t>
  </si>
  <si>
    <t>(mean) voteppginc3_2</t>
  </si>
  <si>
    <t>(mean) voteppginc3_3</t>
  </si>
  <si>
    <t>(mean) voteppginc2_1</t>
  </si>
  <si>
    <t>(mean) voteppginc2_2</t>
  </si>
  <si>
    <t>(mean) voteppginc2_3</t>
  </si>
  <si>
    <t>(mean) voteppginc1_1</t>
  </si>
  <si>
    <t>(mean) voteppginc1_2</t>
  </si>
  <si>
    <t>(mean) voteppginc1_3</t>
  </si>
  <si>
    <t>(mean) votecomvginc3_1</t>
  </si>
  <si>
    <t>(mean) votecomvginc3_2</t>
  </si>
  <si>
    <t>(mean) votecomvginc3_3</t>
  </si>
  <si>
    <t>(mean) votecomvginc2_1</t>
  </si>
  <si>
    <t>(mean) votecomvginc2_2</t>
  </si>
  <si>
    <t>(mean) votecomvginc2_3</t>
  </si>
  <si>
    <t>(mean) votecomvginc1_1</t>
  </si>
  <si>
    <t>(mean) votecomvginc1_2</t>
  </si>
  <si>
    <t>(mean) votecomvginc1_3</t>
  </si>
  <si>
    <t>(mean) votebeginc3_1</t>
  </si>
  <si>
    <t>(mean) votebeginc3_2</t>
  </si>
  <si>
    <t>(mean) votebeginc3_3</t>
  </si>
  <si>
    <t>(mean) votebeginc2_1</t>
  </si>
  <si>
    <t>(mean) votebeginc2_2</t>
  </si>
  <si>
    <t>(mean) votebeginc2_3</t>
  </si>
  <si>
    <t>(mean) votebeginc1_1</t>
  </si>
  <si>
    <t>(mean) votebeginc1_2</t>
  </si>
  <si>
    <t>(mean) votebeginc1_3</t>
  </si>
  <si>
    <t>(mean) votesociginc3_1</t>
  </si>
  <si>
    <t>(mean) votesociginc3_2</t>
  </si>
  <si>
    <t>(mean) votesociginc3_3</t>
  </si>
  <si>
    <t>(mean) votesociginc2_1</t>
  </si>
  <si>
    <t>(mean) votesociginc2_2</t>
  </si>
  <si>
    <t>(mean) votesociginc2_3</t>
  </si>
  <si>
    <t>(mean) votesociginc1_1</t>
  </si>
  <si>
    <t>(mean) votesociginc1_2</t>
  </si>
  <si>
    <t>(mean) votesociginc1_3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</si>
</sst>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000%"/>
    <numFmt numFmtId="166" formatCode="0.000"/>
  </numFmts>
  <fonts count="2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0"/>
      <color theme="1"/>
      <name val="Arial"/>
      <family val="2"/>
    </font>
    <font>
      <b/>
      <sz val="12"/>
      <color theme="1"/>
      <name val="Calibri"/>
      <family val="2"/>
      <scheme val="minor"/>
    </font>
    <font>
      <b/>
      <sz val="11"/>
      <color theme="1"/>
      <name val="Calibri"/>
      <family val="2"/>
      <scheme val="minor"/>
    </font>
    <font>
      <sz val="12"/>
      <color rgb="FF000000"/>
      <name val="Calibri"/>
      <family val="2"/>
      <charset val="129"/>
      <scheme val="minor"/>
    </font>
    <font>
      <sz val="11"/>
      <name val="Calibri"/>
      <family val="2"/>
    </font>
    <font>
      <u/>
      <sz val="11"/>
      <color theme="10"/>
      <name val="Calibri"/>
      <family val="2"/>
      <scheme val="minor"/>
    </font>
    <font>
      <u/>
      <sz val="11"/>
      <color theme="11"/>
      <name val="Calibri"/>
      <family val="2"/>
      <scheme val="minor"/>
    </font>
    <font>
      <b/>
      <sz val="11"/>
      <color rgb="FF000000"/>
      <name val="Arial"/>
      <family val="2"/>
    </font>
    <font>
      <sz val="12"/>
      <color theme="1"/>
      <name val="Arial"/>
      <family val="2"/>
    </font>
    <font>
      <b/>
      <sz val="12"/>
      <color rgb="FF000000"/>
      <name val="Arial"/>
      <family val="2"/>
    </font>
  </fonts>
  <fills count="12">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rgb="FFFF0000"/>
        <bgColor indexed="64"/>
      </patternFill>
    </fill>
    <fill>
      <patternFill patternType="solid">
        <fgColor theme="4"/>
        <bgColor indexed="64"/>
      </patternFill>
    </fill>
    <fill>
      <patternFill patternType="solid">
        <fgColor theme="0" tint="-0.49995422223578601"/>
        <bgColor indexed="64"/>
      </patternFill>
    </fill>
    <fill>
      <patternFill patternType="solid">
        <fgColor rgb="FFFFFF00"/>
        <bgColor indexed="64"/>
      </patternFill>
    </fill>
    <fill>
      <patternFill patternType="solid">
        <fgColor theme="2" tint="-9.9948118533890809E-2"/>
        <bgColor indexed="64"/>
      </patternFill>
    </fill>
    <fill>
      <patternFill patternType="solid">
        <fgColor theme="9" tint="0.79995117038483843"/>
        <bgColor indexed="64"/>
      </patternFill>
    </fill>
    <fill>
      <patternFill patternType="solid">
        <fgColor theme="5" tint="0.59996337778862885"/>
        <bgColor indexed="64"/>
      </patternFill>
    </fill>
    <fill>
      <patternFill patternType="solid">
        <fgColor theme="8" tint="0.79995117038483843"/>
        <bgColor indexed="64"/>
      </patternFill>
    </fill>
  </fills>
  <borders count="3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s>
  <cellStyleXfs count="76">
    <xf numFmtId="0" fontId="0" fillId="0" borderId="0"/>
    <xf numFmtId="9"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40">
    <xf numFmtId="0" fontId="0" fillId="0" borderId="0" xfId="0"/>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xf>
    <xf numFmtId="0" fontId="7" fillId="0" borderId="5" xfId="0" applyFont="1" applyBorder="1" applyAlignment="1">
      <alignment horizontal="center"/>
    </xf>
    <xf numFmtId="0" fontId="7" fillId="0" borderId="0" xfId="0" applyFont="1" applyBorder="1"/>
    <xf numFmtId="0" fontId="7" fillId="0" borderId="7"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xf numFmtId="0" fontId="9" fillId="0" borderId="0" xfId="0" applyFont="1" applyAlignment="1">
      <alignment horizontal="center"/>
    </xf>
    <xf numFmtId="0" fontId="9" fillId="0" borderId="2" xfId="0" applyFont="1" applyBorder="1" applyAlignment="1">
      <alignment horizontal="center"/>
    </xf>
    <xf numFmtId="0" fontId="9" fillId="0" borderId="7" xfId="0" applyFont="1" applyBorder="1"/>
    <xf numFmtId="0" fontId="9" fillId="0" borderId="3" xfId="0" applyFont="1" applyBorder="1" applyAlignment="1">
      <alignment horizontal="center"/>
    </xf>
    <xf numFmtId="9" fontId="9" fillId="0" borderId="0" xfId="1" applyFont="1" applyBorder="1" applyAlignment="1">
      <alignment horizontal="center"/>
    </xf>
    <xf numFmtId="9" fontId="9" fillId="0" borderId="8" xfId="1"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9" fillId="0" borderId="0" xfId="0" applyFont="1" applyBorder="1" applyAlignment="1">
      <alignment horizontal="center"/>
    </xf>
    <xf numFmtId="0" fontId="9" fillId="0" borderId="0" xfId="0" applyFont="1" applyBorder="1"/>
    <xf numFmtId="9" fontId="9" fillId="0" borderId="0" xfId="1" applyNumberFormat="1" applyFont="1" applyBorder="1"/>
    <xf numFmtId="9" fontId="9" fillId="0" borderId="8" xfId="1" applyNumberFormat="1" applyFont="1" applyBorder="1"/>
    <xf numFmtId="9" fontId="9" fillId="0" borderId="10" xfId="1" applyNumberFormat="1" applyFont="1" applyBorder="1"/>
    <xf numFmtId="9" fontId="9" fillId="0" borderId="11" xfId="1" applyNumberFormat="1" applyFont="1" applyBorder="1"/>
    <xf numFmtId="0" fontId="9" fillId="0" borderId="1" xfId="0" applyFont="1" applyBorder="1" applyAlignment="1">
      <alignment horizontal="center"/>
    </xf>
    <xf numFmtId="9" fontId="9" fillId="0" borderId="12" xfId="1" applyNumberFormat="1" applyFont="1" applyBorder="1"/>
    <xf numFmtId="9" fontId="9" fillId="0" borderId="13" xfId="1" applyNumberFormat="1" applyFont="1" applyBorder="1"/>
    <xf numFmtId="9" fontId="9" fillId="0" borderId="14" xfId="1" applyNumberFormat="1" applyFont="1" applyBorder="1"/>
    <xf numFmtId="0" fontId="0" fillId="0" borderId="0" xfId="0" applyAlignment="1">
      <alignment horizontal="center"/>
    </xf>
    <xf numFmtId="0" fontId="7" fillId="0" borderId="0" xfId="0" applyFont="1"/>
    <xf numFmtId="0" fontId="7" fillId="0" borderId="0" xfId="0" applyFont="1" applyAlignment="1">
      <alignment horizontal="center"/>
    </xf>
    <xf numFmtId="0" fontId="11" fillId="0" borderId="2" xfId="0" applyFont="1" applyBorder="1" applyAlignment="1">
      <alignment horizontal="center"/>
    </xf>
    <xf numFmtId="0" fontId="7" fillId="3" borderId="8" xfId="0" applyFont="1" applyFill="1" applyBorder="1"/>
    <xf numFmtId="0" fontId="5" fillId="0" borderId="0" xfId="2"/>
    <xf numFmtId="0" fontId="5" fillId="0" borderId="15" xfId="2" applyBorder="1"/>
    <xf numFmtId="0" fontId="5" fillId="0" borderId="16" xfId="2" applyBorder="1"/>
    <xf numFmtId="0" fontId="5" fillId="0" borderId="17" xfId="2" applyBorder="1"/>
    <xf numFmtId="0" fontId="5" fillId="0" borderId="18" xfId="2" applyBorder="1"/>
    <xf numFmtId="0" fontId="5" fillId="0" borderId="19" xfId="2" applyBorder="1"/>
    <xf numFmtId="0" fontId="5" fillId="0" borderId="20" xfId="2" applyBorder="1"/>
    <xf numFmtId="0" fontId="5" fillId="4" borderId="20" xfId="2" applyFill="1" applyBorder="1"/>
    <xf numFmtId="0" fontId="5" fillId="5" borderId="20" xfId="2" applyFill="1" applyBorder="1"/>
    <xf numFmtId="0" fontId="5" fillId="0" borderId="19" xfId="2" applyBorder="1" applyAlignment="1">
      <alignment wrapText="1"/>
    </xf>
    <xf numFmtId="0" fontId="5" fillId="0" borderId="20" xfId="2" applyBorder="1" applyAlignment="1">
      <alignment wrapText="1"/>
    </xf>
    <xf numFmtId="0" fontId="5" fillId="0" borderId="21" xfId="2" applyBorder="1"/>
    <xf numFmtId="0" fontId="5" fillId="0" borderId="21" xfId="2" applyBorder="1" applyAlignment="1">
      <alignment horizontal="center" vertical="center"/>
    </xf>
    <xf numFmtId="0" fontId="5" fillId="0" borderId="20" xfId="2" applyBorder="1" applyAlignment="1">
      <alignment horizontal="center" vertical="center"/>
    </xf>
    <xf numFmtId="0" fontId="5" fillId="0" borderId="25" xfId="2" applyBorder="1"/>
    <xf numFmtId="0" fontId="5" fillId="0" borderId="24" xfId="2" applyBorder="1"/>
    <xf numFmtId="0" fontId="5" fillId="0" borderId="32" xfId="2" applyBorder="1"/>
    <xf numFmtId="0" fontId="13" fillId="0" borderId="0" xfId="2" applyFont="1"/>
    <xf numFmtId="0" fontId="5" fillId="0" borderId="33" xfId="2" applyBorder="1"/>
    <xf numFmtId="0" fontId="5" fillId="0" borderId="34" xfId="2" applyBorder="1"/>
    <xf numFmtId="0" fontId="5" fillId="0" borderId="18" xfId="2" applyBorder="1" applyAlignment="1">
      <alignment horizontal="center" vertical="center"/>
    </xf>
    <xf numFmtId="0" fontId="5" fillId="0" borderId="19" xfId="2" applyBorder="1" applyAlignment="1">
      <alignment horizontal="center" vertical="center"/>
    </xf>
    <xf numFmtId="0" fontId="5" fillId="0" borderId="19" xfId="2" applyBorder="1" applyAlignment="1">
      <alignment horizontal="center" vertical="center" wrapText="1"/>
    </xf>
    <xf numFmtId="0" fontId="5" fillId="0" borderId="20" xfId="2" applyBorder="1" applyAlignment="1">
      <alignment horizontal="center" vertical="center" wrapText="1"/>
    </xf>
    <xf numFmtId="0" fontId="5" fillId="0" borderId="22" xfId="2" applyBorder="1"/>
    <xf numFmtId="0" fontId="5" fillId="0" borderId="0" xfId="2" applyAlignment="1">
      <alignment horizontal="center" vertical="center"/>
    </xf>
    <xf numFmtId="0" fontId="5" fillId="4" borderId="19" xfId="2" applyFill="1" applyBorder="1"/>
    <xf numFmtId="0" fontId="5" fillId="5" borderId="19" xfId="2" applyFill="1" applyBorder="1"/>
    <xf numFmtId="0" fontId="5" fillId="4" borderId="19" xfId="2" applyFill="1" applyBorder="1" applyAlignment="1">
      <alignment horizontal="left" vertical="center"/>
    </xf>
    <xf numFmtId="0" fontId="5" fillId="0" borderId="35" xfId="2" applyBorder="1"/>
    <xf numFmtId="0" fontId="5" fillId="0" borderId="36" xfId="2" applyBorder="1"/>
    <xf numFmtId="0" fontId="5" fillId="0" borderId="37" xfId="2" applyBorder="1"/>
    <xf numFmtId="0" fontId="5" fillId="0" borderId="15" xfId="2" applyFill="1" applyBorder="1"/>
    <xf numFmtId="0" fontId="5" fillId="0" borderId="16" xfId="2" applyFill="1" applyBorder="1"/>
    <xf numFmtId="164" fontId="5" fillId="0" borderId="19" xfId="2" applyNumberFormat="1" applyBorder="1"/>
    <xf numFmtId="164" fontId="5" fillId="0" borderId="0" xfId="2" applyNumberFormat="1"/>
    <xf numFmtId="164" fontId="0" fillId="0" borderId="15" xfId="4" applyNumberFormat="1" applyFont="1" applyBorder="1"/>
    <xf numFmtId="164" fontId="0" fillId="0" borderId="16" xfId="4" applyNumberFormat="1" applyFont="1" applyBorder="1"/>
    <xf numFmtId="164" fontId="0" fillId="0" borderId="18" xfId="4" applyNumberFormat="1" applyFont="1" applyBorder="1"/>
    <xf numFmtId="164" fontId="0" fillId="0" borderId="19" xfId="4" applyNumberFormat="1" applyFont="1" applyBorder="1"/>
    <xf numFmtId="164" fontId="0" fillId="4" borderId="23" xfId="4" applyNumberFormat="1" applyFont="1" applyFill="1" applyBorder="1" applyAlignment="1">
      <alignment horizontal="center" vertical="center"/>
    </xf>
    <xf numFmtId="164" fontId="0" fillId="5" borderId="23" xfId="4" applyNumberFormat="1" applyFont="1" applyFill="1" applyBorder="1" applyAlignment="1">
      <alignment horizontal="center" vertical="center"/>
    </xf>
    <xf numFmtId="0" fontId="5" fillId="5" borderId="19" xfId="2" applyFill="1" applyBorder="1" applyAlignment="1">
      <alignment horizontal="center" vertical="center"/>
    </xf>
    <xf numFmtId="164" fontId="0" fillId="0" borderId="17" xfId="4" applyNumberFormat="1" applyFont="1" applyBorder="1"/>
    <xf numFmtId="164" fontId="0" fillId="0" borderId="20" xfId="4" applyNumberFormat="1" applyFont="1" applyBorder="1"/>
    <xf numFmtId="164" fontId="0" fillId="0" borderId="22" xfId="4" applyNumberFormat="1" applyFont="1" applyBorder="1" applyAlignment="1">
      <alignment horizontal="center" vertical="center"/>
    </xf>
    <xf numFmtId="164" fontId="0" fillId="0" borderId="23" xfId="4" applyNumberFormat="1" applyFont="1" applyBorder="1" applyAlignment="1">
      <alignment horizontal="center" vertical="center"/>
    </xf>
    <xf numFmtId="164" fontId="12" fillId="0" borderId="24" xfId="4" applyNumberFormat="1" applyFont="1" applyBorder="1" applyAlignment="1">
      <alignment horizontal="center" vertical="center"/>
    </xf>
    <xf numFmtId="9" fontId="5" fillId="0" borderId="0" xfId="2" applyNumberFormat="1"/>
    <xf numFmtId="10" fontId="5" fillId="0" borderId="0" xfId="2" applyNumberFormat="1"/>
    <xf numFmtId="165" fontId="5" fillId="0" borderId="0" xfId="2" applyNumberFormat="1"/>
    <xf numFmtId="9" fontId="5" fillId="0" borderId="11" xfId="2" applyNumberFormat="1" applyBorder="1" applyAlignment="1">
      <alignment horizontal="center"/>
    </xf>
    <xf numFmtId="9" fontId="5" fillId="0" borderId="10" xfId="2" applyNumberFormat="1" applyBorder="1" applyAlignment="1">
      <alignment horizontal="center"/>
    </xf>
    <xf numFmtId="10" fontId="5" fillId="6" borderId="10" xfId="2" applyNumberFormat="1" applyFill="1" applyBorder="1" applyAlignment="1">
      <alignment horizontal="center"/>
    </xf>
    <xf numFmtId="9" fontId="0" fillId="6" borderId="10" xfId="3" applyFont="1" applyFill="1" applyBorder="1" applyAlignment="1">
      <alignment horizontal="center"/>
    </xf>
    <xf numFmtId="9" fontId="0" fillId="6" borderId="9" xfId="3" applyFont="1" applyFill="1" applyBorder="1" applyAlignment="1">
      <alignment horizontal="center"/>
    </xf>
    <xf numFmtId="0" fontId="15" fillId="0" borderId="14" xfId="2" applyFont="1" applyBorder="1"/>
    <xf numFmtId="9" fontId="5" fillId="0" borderId="8" xfId="2" applyNumberFormat="1" applyBorder="1" applyAlignment="1">
      <alignment horizontal="center"/>
    </xf>
    <xf numFmtId="9" fontId="5" fillId="0" borderId="0" xfId="2" applyNumberFormat="1" applyBorder="1" applyAlignment="1">
      <alignment horizontal="center"/>
    </xf>
    <xf numFmtId="9" fontId="0" fillId="0" borderId="0" xfId="3" applyNumberFormat="1" applyFont="1" applyBorder="1" applyAlignment="1">
      <alignment horizontal="center"/>
    </xf>
    <xf numFmtId="9" fontId="0" fillId="0" borderId="0" xfId="3" applyFont="1" applyBorder="1" applyAlignment="1">
      <alignment horizontal="center"/>
    </xf>
    <xf numFmtId="9" fontId="0" fillId="7" borderId="0" xfId="3" applyFont="1" applyFill="1" applyBorder="1" applyAlignment="1">
      <alignment horizontal="center"/>
    </xf>
    <xf numFmtId="9" fontId="0" fillId="7" borderId="7" xfId="3" applyFont="1" applyFill="1" applyBorder="1" applyAlignment="1">
      <alignment horizontal="center"/>
    </xf>
    <xf numFmtId="0" fontId="15" fillId="0" borderId="13" xfId="2" applyFont="1" applyBorder="1"/>
    <xf numFmtId="9" fontId="0" fillId="0" borderId="7" xfId="3" applyFont="1" applyBorder="1" applyAlignment="1">
      <alignment horizontal="center"/>
    </xf>
    <xf numFmtId="9" fontId="0" fillId="0" borderId="8" xfId="3" applyFont="1" applyBorder="1" applyAlignment="1">
      <alignment horizontal="center"/>
    </xf>
    <xf numFmtId="9" fontId="0" fillId="0" borderId="6" xfId="3" applyFont="1" applyBorder="1" applyAlignment="1">
      <alignment horizontal="center"/>
    </xf>
    <xf numFmtId="9" fontId="0" fillId="0" borderId="5" xfId="3" applyFont="1" applyBorder="1" applyAlignment="1">
      <alignment horizontal="center"/>
    </xf>
    <xf numFmtId="9" fontId="0" fillId="0" borderId="4" xfId="3" applyFont="1" applyBorder="1" applyAlignment="1">
      <alignment horizontal="center"/>
    </xf>
    <xf numFmtId="0" fontId="5" fillId="0" borderId="6" xfId="2" applyBorder="1" applyAlignment="1">
      <alignment horizontal="center" vertical="center"/>
    </xf>
    <xf numFmtId="0" fontId="5" fillId="0" borderId="5" xfId="2" applyBorder="1" applyAlignment="1">
      <alignment horizontal="center" vertical="center"/>
    </xf>
    <xf numFmtId="0" fontId="5" fillId="0" borderId="2" xfId="2" applyBorder="1" applyAlignment="1">
      <alignment horizontal="center" vertical="center"/>
    </xf>
    <xf numFmtId="0" fontId="5" fillId="0" borderId="38" xfId="2" applyBorder="1" applyAlignment="1">
      <alignment horizontal="center" vertical="center"/>
    </xf>
    <xf numFmtId="0" fontId="4" fillId="0" borderId="0" xfId="2" applyFont="1"/>
    <xf numFmtId="9" fontId="5" fillId="0" borderId="0" xfId="1" applyFont="1"/>
    <xf numFmtId="1" fontId="4" fillId="0" borderId="0" xfId="3" applyNumberFormat="1" applyFont="1"/>
    <xf numFmtId="166" fontId="5" fillId="0" borderId="0" xfId="1" applyNumberFormat="1" applyFont="1"/>
    <xf numFmtId="0" fontId="3" fillId="0" borderId="0" xfId="2" applyFont="1"/>
    <xf numFmtId="0" fontId="9" fillId="0" borderId="0" xfId="0" applyFont="1" applyBorder="1" applyAlignment="1">
      <alignment horizontal="left"/>
    </xf>
    <xf numFmtId="0" fontId="9" fillId="0" borderId="0" xfId="0" applyNumberFormat="1" applyFont="1" applyBorder="1" applyAlignment="1">
      <alignment horizontal="left"/>
    </xf>
    <xf numFmtId="0" fontId="9" fillId="0" borderId="1" xfId="0" applyFont="1" applyBorder="1"/>
    <xf numFmtId="1" fontId="5" fillId="0" borderId="0" xfId="1" applyNumberFormat="1" applyFont="1"/>
    <xf numFmtId="0" fontId="14" fillId="0" borderId="0" xfId="0" applyFont="1"/>
    <xf numFmtId="1" fontId="14" fillId="0" borderId="0" xfId="0" applyNumberFormat="1" applyFont="1"/>
    <xf numFmtId="9" fontId="14" fillId="0" borderId="0" xfId="0" applyNumberFormat="1" applyFont="1"/>
    <xf numFmtId="166" fontId="5" fillId="0" borderId="0" xfId="2" applyNumberFormat="1"/>
    <xf numFmtId="0" fontId="2" fillId="0" borderId="0" xfId="2" applyFont="1"/>
    <xf numFmtId="9" fontId="9" fillId="0" borderId="7" xfId="1" applyFont="1" applyBorder="1" applyAlignment="1">
      <alignment horizontal="center"/>
    </xf>
    <xf numFmtId="9" fontId="0" fillId="0" borderId="0" xfId="0" applyNumberFormat="1"/>
    <xf numFmtId="0" fontId="8" fillId="0" borderId="0" xfId="53" applyBorder="1"/>
    <xf numFmtId="0" fontId="8" fillId="0" borderId="0" xfId="53"/>
    <xf numFmtId="0" fontId="18" fillId="0" borderId="38" xfId="0" applyFont="1" applyBorder="1" applyAlignment="1">
      <alignment horizontal="center"/>
    </xf>
    <xf numFmtId="0" fontId="18" fillId="0" borderId="0" xfId="0" applyFont="1" applyBorder="1" applyAlignment="1">
      <alignment horizontal="center"/>
    </xf>
    <xf numFmtId="0" fontId="18" fillId="0" borderId="12" xfId="0" applyFont="1" applyBorder="1" applyAlignment="1">
      <alignment horizontal="center"/>
    </xf>
    <xf numFmtId="0" fontId="0" fillId="0" borderId="13" xfId="0" applyBorder="1"/>
    <xf numFmtId="9" fontId="9" fillId="0" borderId="0" xfId="55" applyFont="1" applyBorder="1" applyAlignment="1">
      <alignment horizontal="center"/>
    </xf>
    <xf numFmtId="0" fontId="0" fillId="0" borderId="14" xfId="0" applyBorder="1"/>
    <xf numFmtId="0" fontId="8" fillId="0" borderId="0" xfId="53" applyAlignment="1">
      <alignment horizontal="center"/>
    </xf>
    <xf numFmtId="9" fontId="1" fillId="0" borderId="13" xfId="1" applyFont="1" applyBorder="1" applyAlignment="1">
      <alignment horizontal="center"/>
    </xf>
    <xf numFmtId="9" fontId="1" fillId="0" borderId="14" xfId="1" applyFont="1" applyBorder="1" applyAlignment="1">
      <alignment horizontal="center"/>
    </xf>
    <xf numFmtId="0" fontId="18" fillId="0" borderId="13" xfId="0" applyFont="1" applyBorder="1" applyAlignment="1">
      <alignment horizontal="center"/>
    </xf>
    <xf numFmtId="9" fontId="19" fillId="0" borderId="13" xfId="1" applyFont="1" applyBorder="1" applyAlignment="1">
      <alignment horizontal="center"/>
    </xf>
    <xf numFmtId="9" fontId="20" fillId="0" borderId="12" xfId="1" applyFont="1" applyBorder="1" applyAlignment="1">
      <alignment horizontal="center"/>
    </xf>
    <xf numFmtId="9" fontId="9" fillId="0" borderId="0" xfId="1" applyFont="1" applyBorder="1" applyAlignment="1">
      <alignment horizontal="center" vertical="center"/>
    </xf>
    <xf numFmtId="9" fontId="9" fillId="0" borderId="7" xfId="1" applyFont="1" applyBorder="1" applyAlignment="1">
      <alignment horizontal="center" vertical="center"/>
    </xf>
    <xf numFmtId="9" fontId="9" fillId="0" borderId="8" xfId="1" applyFont="1" applyBorder="1" applyAlignment="1">
      <alignment horizontal="center" vertical="center"/>
    </xf>
    <xf numFmtId="9" fontId="9" fillId="0" borderId="9" xfId="1" applyFont="1" applyBorder="1" applyAlignment="1">
      <alignment horizontal="center" vertical="center"/>
    </xf>
    <xf numFmtId="9" fontId="9" fillId="0" borderId="10" xfId="1" applyFont="1" applyBorder="1" applyAlignment="1">
      <alignment horizontal="center" vertical="center"/>
    </xf>
    <xf numFmtId="9" fontId="9" fillId="0" borderId="11" xfId="1" applyFont="1" applyBorder="1" applyAlignment="1">
      <alignment horizontal="center" vertical="center"/>
    </xf>
    <xf numFmtId="0" fontId="0" fillId="0" borderId="13" xfId="0" applyBorder="1" applyAlignment="1">
      <alignment vertical="center"/>
    </xf>
    <xf numFmtId="0" fontId="8" fillId="0" borderId="12" xfId="53" applyBorder="1"/>
    <xf numFmtId="0" fontId="10" fillId="0" borderId="38" xfId="53" applyFont="1" applyBorder="1" applyAlignment="1">
      <alignment horizontal="center"/>
    </xf>
    <xf numFmtId="9" fontId="1" fillId="0" borderId="13" xfId="1" applyNumberFormat="1" applyFont="1" applyBorder="1" applyAlignment="1">
      <alignment horizontal="center"/>
    </xf>
    <xf numFmtId="9" fontId="1" fillId="0" borderId="14" xfId="1" applyNumberFormat="1" applyFont="1" applyBorder="1" applyAlignment="1">
      <alignment horizontal="center"/>
    </xf>
    <xf numFmtId="0" fontId="7" fillId="3" borderId="7" xfId="0" applyFont="1" applyFill="1" applyBorder="1" applyAlignment="1">
      <alignment horizontal="center" vertical="center"/>
    </xf>
    <xf numFmtId="0" fontId="7" fillId="3" borderId="8" xfId="0" applyFont="1" applyFill="1" applyBorder="1" applyAlignment="1">
      <alignment wrapText="1"/>
    </xf>
    <xf numFmtId="0" fontId="7" fillId="8" borderId="4" xfId="0" applyFont="1" applyFill="1" applyBorder="1" applyAlignment="1">
      <alignment horizontal="center"/>
    </xf>
    <xf numFmtId="0" fontId="7" fillId="8" borderId="6" xfId="0" applyFont="1" applyFill="1" applyBorder="1" applyAlignment="1">
      <alignment wrapText="1"/>
    </xf>
    <xf numFmtId="0" fontId="7" fillId="8" borderId="9" xfId="0" applyFont="1" applyFill="1" applyBorder="1" applyAlignment="1">
      <alignment horizontal="center"/>
    </xf>
    <xf numFmtId="0" fontId="7" fillId="8" borderId="11" xfId="0" applyFont="1" applyFill="1" applyBorder="1"/>
    <xf numFmtId="0" fontId="7" fillId="9" borderId="4" xfId="0" applyFont="1" applyFill="1" applyBorder="1" applyAlignment="1">
      <alignment horizontal="center" vertical="center"/>
    </xf>
    <xf numFmtId="0" fontId="7" fillId="9" borderId="6" xfId="0" applyFont="1" applyFill="1" applyBorder="1"/>
    <xf numFmtId="0" fontId="7" fillId="9" borderId="7" xfId="0" applyFont="1" applyFill="1" applyBorder="1" applyAlignment="1">
      <alignment horizontal="center" vertical="center"/>
    </xf>
    <xf numFmtId="0" fontId="7" fillId="9" borderId="8" xfId="0" applyFont="1" applyFill="1" applyBorder="1" applyAlignment="1">
      <alignment wrapText="1"/>
    </xf>
    <xf numFmtId="0" fontId="7" fillId="9" borderId="8" xfId="0" applyFont="1" applyFill="1" applyBorder="1"/>
    <xf numFmtId="0" fontId="7" fillId="10" borderId="7" xfId="0" applyFont="1" applyFill="1" applyBorder="1" applyAlignment="1">
      <alignment horizontal="center"/>
    </xf>
    <xf numFmtId="0" fontId="7" fillId="10" borderId="8" xfId="0" applyFont="1" applyFill="1" applyBorder="1"/>
    <xf numFmtId="0" fontId="7" fillId="10" borderId="8" xfId="0" applyFont="1" applyFill="1" applyBorder="1" applyAlignment="1">
      <alignment wrapText="1"/>
    </xf>
    <xf numFmtId="0" fontId="10" fillId="0" borderId="12" xfId="0" applyFont="1" applyBorder="1" applyAlignment="1">
      <alignment horizontal="center" vertical="center"/>
    </xf>
    <xf numFmtId="0" fontId="9" fillId="0" borderId="13" xfId="0" applyFont="1" applyBorder="1"/>
    <xf numFmtId="0" fontId="10" fillId="0" borderId="13" xfId="0" applyFont="1" applyBorder="1"/>
    <xf numFmtId="9" fontId="9" fillId="0" borderId="13" xfId="1" applyFont="1" applyBorder="1" applyAlignment="1">
      <alignment horizontal="left"/>
    </xf>
    <xf numFmtId="9" fontId="10" fillId="0" borderId="13" xfId="1" applyFont="1" applyBorder="1" applyAlignment="1">
      <alignment horizontal="left"/>
    </xf>
    <xf numFmtId="9" fontId="9" fillId="0" borderId="14" xfId="1" applyFont="1" applyBorder="1" applyAlignment="1">
      <alignment horizontal="left"/>
    </xf>
    <xf numFmtId="0" fontId="7" fillId="0" borderId="0" xfId="0" applyFont="1" applyFill="1"/>
    <xf numFmtId="0" fontId="7" fillId="11" borderId="4" xfId="0" applyFont="1" applyFill="1" applyBorder="1" applyAlignment="1">
      <alignment horizontal="center" vertical="center"/>
    </xf>
    <xf numFmtId="0" fontId="7" fillId="11" borderId="6" xfId="0" applyFont="1" applyFill="1" applyBorder="1"/>
    <xf numFmtId="0" fontId="7" fillId="11" borderId="7" xfId="0" applyFont="1" applyFill="1" applyBorder="1" applyAlignment="1">
      <alignment horizontal="center" vertical="center"/>
    </xf>
    <xf numFmtId="0" fontId="7" fillId="11" borderId="9" xfId="0" applyFont="1" applyFill="1" applyBorder="1" applyAlignment="1">
      <alignment horizontal="center" vertical="center"/>
    </xf>
    <xf numFmtId="0" fontId="7" fillId="11" borderId="11" xfId="0" applyFont="1" applyFill="1" applyBorder="1"/>
    <xf numFmtId="0" fontId="7" fillId="11" borderId="8" xfId="0" applyFont="1" applyFill="1" applyBorder="1" applyAlignment="1"/>
    <xf numFmtId="0" fontId="9" fillId="0" borderId="13" xfId="0"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0" borderId="0" xfId="0" applyAlignment="1">
      <alignment vertical="center"/>
    </xf>
    <xf numFmtId="0" fontId="9" fillId="0" borderId="0" xfId="0" applyFont="1" applyBorder="1" applyAlignment="1">
      <alignment horizontal="left" wrapText="1"/>
    </xf>
    <xf numFmtId="0" fontId="11" fillId="0" borderId="3" xfId="0" applyFont="1" applyBorder="1" applyAlignment="1">
      <alignment horizontal="center"/>
    </xf>
    <xf numFmtId="0" fontId="7" fillId="3" borderId="8" xfId="0" applyFont="1" applyFill="1" applyBorder="1" applyAlignment="1">
      <alignment vertical="center" wrapText="1"/>
    </xf>
    <xf numFmtId="0" fontId="6" fillId="8" borderId="1" xfId="0" applyFont="1" applyFill="1" applyBorder="1" applyAlignment="1">
      <alignment horizontal="center"/>
    </xf>
    <xf numFmtId="0" fontId="6" fillId="8" borderId="3" xfId="0" applyFont="1" applyFill="1" applyBorder="1" applyAlignment="1">
      <alignment horizont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6" xfId="0" applyFont="1" applyFill="1" applyBorder="1" applyAlignment="1">
      <alignment horizontal="center" vertical="center"/>
    </xf>
    <xf numFmtId="0" fontId="6" fillId="9" borderId="7" xfId="0" applyFont="1" applyFill="1" applyBorder="1" applyAlignment="1">
      <alignment horizontal="center"/>
    </xf>
    <xf numFmtId="0" fontId="6" fillId="9" borderId="8" xfId="0" applyFont="1" applyFill="1" applyBorder="1" applyAlignment="1">
      <alignment horizontal="center"/>
    </xf>
    <xf numFmtId="0" fontId="6" fillId="3" borderId="1" xfId="0" applyFont="1" applyFill="1" applyBorder="1" applyAlignment="1">
      <alignment horizontal="center"/>
    </xf>
    <xf numFmtId="0" fontId="6" fillId="3" borderId="3" xfId="0" applyFont="1" applyFill="1" applyBorder="1" applyAlignment="1">
      <alignment horizontal="center"/>
    </xf>
    <xf numFmtId="0" fontId="6" fillId="10" borderId="1" xfId="0" applyFont="1" applyFill="1" applyBorder="1" applyAlignment="1">
      <alignment horizontal="center"/>
    </xf>
    <xf numFmtId="0" fontId="6" fillId="10" borderId="3" xfId="0" applyFont="1" applyFill="1" applyBorder="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9" fillId="0" borderId="1" xfId="0" applyFont="1" applyBorder="1" applyAlignment="1">
      <alignment horizontal="left" vertical="top"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0" fillId="0" borderId="4" xfId="53" applyFont="1" applyBorder="1" applyAlignment="1">
      <alignment horizontal="center" vertical="center"/>
    </xf>
    <xf numFmtId="0" fontId="10" fillId="0" borderId="5" xfId="53" applyFont="1" applyBorder="1" applyAlignment="1">
      <alignment horizontal="center" vertical="center"/>
    </xf>
    <xf numFmtId="0" fontId="10" fillId="0" borderId="6" xfId="53" applyFont="1" applyBorder="1" applyAlignment="1">
      <alignment horizontal="center" vertical="center"/>
    </xf>
    <xf numFmtId="0" fontId="10" fillId="0" borderId="7" xfId="53" applyFont="1" applyBorder="1" applyAlignment="1">
      <alignment horizontal="center" vertical="center"/>
    </xf>
    <xf numFmtId="0" fontId="10" fillId="0" borderId="0" xfId="53" applyFont="1" applyBorder="1" applyAlignment="1">
      <alignment horizontal="center" vertical="center"/>
    </xf>
    <xf numFmtId="0" fontId="10" fillId="0" borderId="8" xfId="53" applyFont="1" applyBorder="1" applyAlignment="1">
      <alignment horizontal="center" vertical="center"/>
    </xf>
    <xf numFmtId="0" fontId="9" fillId="0" borderId="12" xfId="53" applyFont="1" applyBorder="1" applyAlignment="1">
      <alignment vertical="center"/>
    </xf>
    <xf numFmtId="0" fontId="0" fillId="0" borderId="13" xfId="0" applyBorder="1" applyAlignment="1">
      <alignment vertical="center"/>
    </xf>
    <xf numFmtId="0" fontId="9" fillId="0" borderId="13" xfId="53" applyFont="1" applyBorder="1" applyAlignment="1">
      <alignment vertical="center"/>
    </xf>
    <xf numFmtId="0" fontId="0" fillId="0" borderId="14" xfId="0" applyBorder="1" applyAlignment="1">
      <alignment vertical="center"/>
    </xf>
    <xf numFmtId="0" fontId="5" fillId="0" borderId="24" xfId="2" applyBorder="1" applyAlignment="1">
      <alignment horizontal="center"/>
    </xf>
    <xf numFmtId="0" fontId="5" fillId="0" borderId="23" xfId="2" applyBorder="1" applyAlignment="1">
      <alignment horizontal="center"/>
    </xf>
    <xf numFmtId="0" fontId="5" fillId="0" borderId="25" xfId="2" applyBorder="1" applyAlignment="1">
      <alignment horizontal="center"/>
    </xf>
    <xf numFmtId="0" fontId="5" fillId="0" borderId="22" xfId="2" applyBorder="1" applyAlignment="1">
      <alignment horizontal="center"/>
    </xf>
    <xf numFmtId="0" fontId="5" fillId="0" borderId="31" xfId="2" applyBorder="1" applyAlignment="1">
      <alignment horizontal="left"/>
    </xf>
    <xf numFmtId="0" fontId="5" fillId="0" borderId="30" xfId="2" applyBorder="1" applyAlignment="1">
      <alignment horizontal="left"/>
    </xf>
    <xf numFmtId="0" fontId="5" fillId="0" borderId="29" xfId="2" applyBorder="1" applyAlignment="1">
      <alignment horizontal="left"/>
    </xf>
    <xf numFmtId="0" fontId="5" fillId="0" borderId="28" xfId="2" applyBorder="1" applyAlignment="1">
      <alignment horizontal="left"/>
    </xf>
    <xf numFmtId="0" fontId="5" fillId="0" borderId="27" xfId="2" applyBorder="1" applyAlignment="1">
      <alignment horizontal="left"/>
    </xf>
    <xf numFmtId="0" fontId="5" fillId="0" borderId="26" xfId="2" applyBorder="1" applyAlignment="1">
      <alignment horizontal="left"/>
    </xf>
    <xf numFmtId="0" fontId="7" fillId="11" borderId="8" xfId="0" applyFont="1" applyFill="1" applyBorder="1" applyAlignment="1">
      <alignment vertical="center" wrapText="1"/>
    </xf>
    <xf numFmtId="0" fontId="7" fillId="0" borderId="0" xfId="0" applyFont="1" applyFill="1" applyAlignment="1">
      <alignment vertical="center"/>
    </xf>
  </cellXfs>
  <cellStyles count="76">
    <cellStyle name="Comma 2" xfId="4"/>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Normal" xfId="0" builtinId="0"/>
    <cellStyle name="Normal 2" xfId="2"/>
    <cellStyle name="Normal 3" xfId="53"/>
    <cellStyle name="Percent 2" xfId="3"/>
    <cellStyle name="Porcentaje 2" xfId="54"/>
    <cellStyle name="Porcentaje 3" xfId="55"/>
    <cellStyle name="Pourcentage" xfId="1" builtinId="5"/>
  </cellStyles>
  <dxfs count="0"/>
  <tableStyles count="0" defaultTableStyle="TableStyleMedium2" defaultPivotStyle="PivotStyleLight16"/>
  <colors>
    <mruColors>
      <color rgb="FF66FF33"/>
      <color rgb="FF0099FF"/>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worksheet" Target="worksheets/sheet14.xml"/><Relationship Id="rId89" Type="http://schemas.openxmlformats.org/officeDocument/2006/relationships/worksheet" Target="worksheets/sheet19.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worksheet" Target="worksheets/sheet4.xml"/><Relationship Id="rId79" Type="http://schemas.openxmlformats.org/officeDocument/2006/relationships/worksheet" Target="worksheets/sheet9.xml"/><Relationship Id="rId102" Type="http://schemas.openxmlformats.org/officeDocument/2006/relationships/styles" Target="styles.xml"/><Relationship Id="rId5" Type="http://schemas.openxmlformats.org/officeDocument/2006/relationships/worksheet" Target="worksheets/sheet2.xml"/><Relationship Id="rId90" Type="http://schemas.openxmlformats.org/officeDocument/2006/relationships/worksheet" Target="worksheets/sheet20.xml"/><Relationship Id="rId95" Type="http://schemas.openxmlformats.org/officeDocument/2006/relationships/worksheet" Target="worksheets/sheet25.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worksheet" Target="worksheets/sheet10.xml"/><Relationship Id="rId85" Type="http://schemas.openxmlformats.org/officeDocument/2006/relationships/worksheet" Target="worksheets/sheet15.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chartsheet" Target="chartsheets/sheet57.xml"/><Relationship Id="rId67" Type="http://schemas.openxmlformats.org/officeDocument/2006/relationships/chartsheet" Target="chartsheets/sheet65.xml"/><Relationship Id="rId103" Type="http://schemas.openxmlformats.org/officeDocument/2006/relationships/sharedStrings" Target="sharedStrings.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chartsheet" Target="chartsheets/sheet68.xml"/><Relationship Id="rId75" Type="http://schemas.openxmlformats.org/officeDocument/2006/relationships/worksheet" Target="worksheets/sheet5.xml"/><Relationship Id="rId83" Type="http://schemas.openxmlformats.org/officeDocument/2006/relationships/worksheet" Target="worksheets/sheet13.xml"/><Relationship Id="rId88" Type="http://schemas.openxmlformats.org/officeDocument/2006/relationships/worksheet" Target="worksheets/sheet18.xml"/><Relationship Id="rId91" Type="http://schemas.openxmlformats.org/officeDocument/2006/relationships/worksheet" Target="worksheets/sheet21.xml"/><Relationship Id="rId96"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worksheet" Target="worksheets/sheet3.xml"/><Relationship Id="rId78" Type="http://schemas.openxmlformats.org/officeDocument/2006/relationships/worksheet" Target="worksheets/sheet8.xml"/><Relationship Id="rId81" Type="http://schemas.openxmlformats.org/officeDocument/2006/relationships/worksheet" Target="worksheets/sheet11.xml"/><Relationship Id="rId86" Type="http://schemas.openxmlformats.org/officeDocument/2006/relationships/worksheet" Target="worksheets/sheet16.xml"/><Relationship Id="rId94" Type="http://schemas.openxmlformats.org/officeDocument/2006/relationships/worksheet" Target="worksheets/sheet24.xml"/><Relationship Id="rId99" Type="http://schemas.openxmlformats.org/officeDocument/2006/relationships/worksheet" Target="worksheets/sheet29.xml"/><Relationship Id="rId101"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worksheet" Target="worksheets/sheet6.xml"/><Relationship Id="rId97" Type="http://schemas.openxmlformats.org/officeDocument/2006/relationships/worksheet" Target="worksheets/sheet27.xml"/><Relationship Id="rId104" Type="http://schemas.openxmlformats.org/officeDocument/2006/relationships/calcChain" Target="calcChain.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22.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17.xml"/><Relationship Id="rId61" Type="http://schemas.openxmlformats.org/officeDocument/2006/relationships/chartsheet" Target="chartsheets/sheet59.xml"/><Relationship Id="rId82" Type="http://schemas.openxmlformats.org/officeDocument/2006/relationships/worksheet" Target="worksheets/sheet12.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worksheet" Target="worksheets/sheet7.xml"/><Relationship Id="rId100" Type="http://schemas.openxmlformats.org/officeDocument/2006/relationships/worksheet" Target="worksheets/sheet30.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23.xml"/><Relationship Id="rId98" Type="http://schemas.openxmlformats.org/officeDocument/2006/relationships/worksheet" Target="worksheets/sheet28.xml"/><Relationship Id="rId3"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4.xml"/><Relationship Id="rId1" Type="http://schemas.microsoft.com/office/2011/relationships/chartStyle" Target="style24.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6.xml"/><Relationship Id="rId1" Type="http://schemas.microsoft.com/office/2011/relationships/chartStyle" Target="style26.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27.xml"/><Relationship Id="rId1" Type="http://schemas.microsoft.com/office/2011/relationships/chartStyle" Target="style27.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8.xml"/><Relationship Id="rId1" Type="http://schemas.microsoft.com/office/2011/relationships/chartStyle" Target="style28.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29.xml"/><Relationship Id="rId1" Type="http://schemas.microsoft.com/office/2011/relationships/chartStyle" Target="style2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0.xml"/><Relationship Id="rId1" Type="http://schemas.microsoft.com/office/2011/relationships/chartStyle" Target="style30.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1.xml"/><Relationship Id="rId1" Type="http://schemas.microsoft.com/office/2011/relationships/chartStyle" Target="style31.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2.xml"/><Relationship Id="rId1" Type="http://schemas.microsoft.com/office/2011/relationships/chartStyle" Target="style32.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3.xml"/><Relationship Id="rId1" Type="http://schemas.microsoft.com/office/2011/relationships/chartStyle" Target="style33.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4.xml"/><Relationship Id="rId1" Type="http://schemas.microsoft.com/office/2011/relationships/chartStyle" Target="style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35.xml"/><Relationship Id="rId1" Type="http://schemas.microsoft.com/office/2011/relationships/chartStyle" Target="style35.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36.xml"/><Relationship Id="rId1" Type="http://schemas.microsoft.com/office/2011/relationships/chartStyle" Target="style36.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37.xml"/><Relationship Id="rId1" Type="http://schemas.microsoft.com/office/2011/relationships/chartStyle" Target="style37.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38.xml"/><Relationship Id="rId1" Type="http://schemas.microsoft.com/office/2011/relationships/chartStyle" Target="style38.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39.xml"/><Relationship Id="rId1" Type="http://schemas.microsoft.com/office/2011/relationships/chartStyle" Target="style39.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0.xml"/><Relationship Id="rId1" Type="http://schemas.microsoft.com/office/2011/relationships/chartStyle" Target="style40.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1.xml"/><Relationship Id="rId1" Type="http://schemas.microsoft.com/office/2011/relationships/chartStyle" Target="style41.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43.xml"/><Relationship Id="rId1" Type="http://schemas.microsoft.com/office/2011/relationships/chartStyle" Target="style43.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44.xml"/><Relationship Id="rId1" Type="http://schemas.microsoft.com/office/2011/relationships/chartStyle" Target="style4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45.xml"/><Relationship Id="rId1" Type="http://schemas.microsoft.com/office/2011/relationships/chartStyle" Target="style45.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46.xml"/><Relationship Id="rId1" Type="http://schemas.microsoft.com/office/2011/relationships/chartStyle" Target="style46.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47.xml"/><Relationship Id="rId1" Type="http://schemas.microsoft.com/office/2011/relationships/chartStyle" Target="style47.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48.xml"/><Relationship Id="rId1" Type="http://schemas.microsoft.com/office/2011/relationships/chartStyle" Target="style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49.xml"/><Relationship Id="rId1" Type="http://schemas.microsoft.com/office/2011/relationships/chartStyle" Target="style49.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0.xml"/><Relationship Id="rId1" Type="http://schemas.microsoft.com/office/2011/relationships/chartStyle" Target="style5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51.xml"/><Relationship Id="rId1" Type="http://schemas.microsoft.com/office/2011/relationships/chartStyle" Target="style51.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52.xml"/><Relationship Id="rId1" Type="http://schemas.microsoft.com/office/2011/relationships/chartStyle" Target="style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68.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9.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70.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solidFill>
                  <a:srgbClr val="000000"/>
                </a:solidFill>
              </a:rPr>
              <a:t>Figure C1 - Election results in Portugal, 1975-2019</a:t>
            </a:r>
          </a:p>
        </c:rich>
      </c:tx>
      <c:layout/>
      <c:overlay val="0"/>
      <c:spPr>
        <a:noFill/>
        <a:ln>
          <a:noFill/>
        </a:ln>
        <a:effectLst/>
      </c:sp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0"/>
          <c:order val="0"/>
          <c:tx>
            <c:v>Socialist Party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r_elec!$A$2:$A$17</c15:sqref>
                  </c15:fullRef>
                </c:ext>
              </c:extLst>
              <c:f>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c:ext xmlns:c15="http://schemas.microsoft.com/office/drawing/2012/chart" uri="{02D57815-91ED-43cb-92C2-25804820EDAC}">
                  <c15:fullRef>
                    <c15:sqref>r_elec!$B$2:$B$17</c15:sqref>
                  </c15:fullRef>
                </c:ext>
              </c:extLst>
              <c:f>r_elec!$B$2:$B$17</c:f>
              <c:numCache>
                <c:formatCode>General</c:formatCode>
                <c:ptCount val="16"/>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27-B179-4DCE-9A7C-CF7FAF9A67C8}"/>
            </c:ext>
          </c:extLst>
        </c:ser>
        <c:ser>
          <c:idx val="6"/>
          <c:order val="1"/>
          <c:tx>
            <c:v>Greens/Communists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c:ext xmlns:c15="http://schemas.microsoft.com/office/drawing/2012/chart" uri="{02D57815-91ED-43cb-92C2-25804820EDAC}">
                  <c15:fullRef>
                    <c15:sqref>r_elec!$A$2:$A$17</c15:sqref>
                  </c15:fullRef>
                </c:ext>
              </c:extLst>
              <c:f>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c:ext xmlns:c15="http://schemas.microsoft.com/office/drawing/2012/chart" uri="{02D57815-91ED-43cb-92C2-25804820EDAC}">
                  <c15:fullRef>
                    <c15:sqref>r_elec!$C$2:$C$30</c15:sqref>
                  </c15:fullRef>
                </c:ext>
              </c:extLst>
              <c:f>r_elec!$C$2:$C$17</c:f>
              <c:numCache>
                <c:formatCode>General</c:formatCode>
                <c:ptCount val="16"/>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Left bloc</c:v>
          </c:tx>
          <c:spPr>
            <a:ln w="28575">
              <a:solidFill>
                <a:schemeClr val="accent2"/>
              </a:solidFill>
            </a:ln>
          </c:spPr>
          <c:marker>
            <c:symbol val="circle"/>
            <c:size val="9"/>
            <c:spPr>
              <a:solidFill>
                <a:schemeClr val="accent2"/>
              </a:solidFill>
              <a:ln>
                <a:solidFill>
                  <a:schemeClr val="accent2"/>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r_elec!$D$2:$D$17</c15:sqref>
                  </c15:fullRef>
                </c:ext>
              </c:extLst>
              <c:f>r_elec!$D$2:$D$17</c:f>
              <c:numCache>
                <c:formatCode>General</c:formatCode>
                <c:ptCount val="16"/>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6r2="http://schemas.microsoft.com/office/drawing/2015/06/chart">
            <c:ext xmlns:c16="http://schemas.microsoft.com/office/drawing/2014/chart" uri="{C3380CC4-5D6E-409C-BE32-E72D297353CC}">
              <c16:uniqueId val="{00000000-C235-4F27-95FD-14A49D952DDF}"/>
            </c:ext>
          </c:extLst>
        </c:ser>
        <c:ser>
          <c:idx val="2"/>
          <c:order val="3"/>
          <c:tx>
            <c:v>Democratic Renewal Party</c:v>
          </c:tx>
          <c:spPr>
            <a:ln w="28575">
              <a:solidFill>
                <a:srgbClr val="660066"/>
              </a:solidFill>
            </a:ln>
          </c:spPr>
          <c:marker>
            <c:symbol val="circle"/>
            <c:size val="9"/>
            <c:spPr>
              <a:solidFill>
                <a:srgbClr val="660066"/>
              </a:solidFill>
              <a:ln>
                <a:solidFill>
                  <a:srgbClr val="660066"/>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r_elec!$E$2:$E$17</c15:sqref>
                  </c15:fullRef>
                </c:ext>
              </c:extLst>
              <c:f>r_elec!$E$2:$E$17</c:f>
              <c:numCache>
                <c:formatCode>General</c:formatCode>
                <c:ptCount val="16"/>
                <c:pt idx="5">
                  <c:v>0.17919999999999997</c:v>
                </c:pt>
                <c:pt idx="6">
                  <c:v>4.9100000000000005E-2</c:v>
                </c:pt>
                <c:pt idx="7">
                  <c:v>6.0999999999999995E-3</c:v>
                </c:pt>
              </c:numCache>
            </c:numRef>
          </c:val>
          <c:smooth val="0"/>
          <c:extLst xmlns:c16r2="http://schemas.microsoft.com/office/drawing/2015/06/chart">
            <c:ext xmlns:c16="http://schemas.microsoft.com/office/drawing/2014/chart" uri="{C3380CC4-5D6E-409C-BE32-E72D297353CC}">
              <c16:uniqueId val="{00000001-C235-4F27-95FD-14A49D952DDF}"/>
            </c:ext>
          </c:extLst>
        </c:ser>
        <c:ser>
          <c:idx val="3"/>
          <c:order val="4"/>
          <c:tx>
            <c:v>Social Democratic Party/CDS - People's Party</c:v>
          </c:tx>
          <c:spPr>
            <a:ln w="28575">
              <a:solidFill>
                <a:schemeClr val="accent5"/>
              </a:solidFill>
            </a:ln>
          </c:spPr>
          <c:marker>
            <c:symbol val="circle"/>
            <c:size val="8"/>
            <c:spPr>
              <a:solidFill>
                <a:schemeClr val="accent5"/>
              </a:solidFill>
              <a:ln>
                <a:solidFill>
                  <a:schemeClr val="accent5"/>
                </a:solidFill>
              </a:ln>
            </c:spPr>
          </c:marker>
          <c:cat>
            <c:strLit>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r_elec!$F$2:$F$17</c15:sqref>
                  </c15:fullRef>
                </c:ext>
              </c:extLst>
              <c:f>r_elec!$F$2:$F$17</c:f>
              <c:numCache>
                <c:formatCode>General</c:formatCode>
                <c:ptCount val="16"/>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6r2="http://schemas.microsoft.com/office/drawing/2015/06/chart">
            <c:ext xmlns:c16="http://schemas.microsoft.com/office/drawing/2014/chart" uri="{C3380CC4-5D6E-409C-BE32-E72D297353CC}">
              <c16:uniqueId val="{00000002-C235-4F27-95FD-14A49D952DDF}"/>
            </c:ext>
          </c:extLst>
        </c:ser>
        <c:dLbls>
          <c:showLegendKey val="0"/>
          <c:showVal val="0"/>
          <c:showCatName val="0"/>
          <c:showSerName val="0"/>
          <c:showPercent val="0"/>
          <c:showBubbleSize val="0"/>
        </c:dLbls>
        <c:marker val="1"/>
        <c:smooth val="0"/>
        <c:axId val="-712712256"/>
        <c:axId val="-712708448"/>
        <c:extLst xmlns:c16r2="http://schemas.microsoft.com/office/drawing/2015/06/chart">
          <c:ext xmlns:c15="http://schemas.microsoft.com/office/drawing/2012/chart" uri="{02D57815-91ED-43cb-92C2-25804820EDAC}">
            <c15:filteredLineSeries>
              <c15:ser>
                <c:idx val="4"/>
                <c:order val="5"/>
                <c:tx>
                  <c:v>Other left</c:v>
                </c:tx>
                <c:spPr>
                  <a:ln w="28575">
                    <a:solidFill>
                      <a:schemeClr val="accent3"/>
                    </a:solidFill>
                  </a:ln>
                </c:spPr>
                <c:marker>
                  <c:symbol val="circle"/>
                  <c:size val="9"/>
                  <c:spPr>
                    <a:solidFill>
                      <a:schemeClr val="accent3"/>
                    </a:solidFill>
                    <a:ln>
                      <a:solidFill>
                        <a:schemeClr val="accent3"/>
                      </a:solidFill>
                    </a:ln>
                  </c:spPr>
                </c:marker>
                <c:val>
                  <c:numRef>
                    <c:extLst>
                      <c:ext uri="{02D57815-91ED-43cb-92C2-25804820EDAC}">
                        <c15:fullRef>
                          <c15:sqref>r_elec!$G$2:$G$17</c15:sqref>
                        </c15:fullRef>
                        <c15:formulaRef>
                          <c15:sqref>r_elec!$G$2:$G$17</c15:sqref>
                        </c15:formulaRef>
                      </c:ext>
                    </c:extLst>
                    <c:numCache>
                      <c:formatCode>General</c:formatCode>
                      <c:ptCount val="16"/>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6r2="http://schemas.microsoft.com/office/drawing/2015/06/chart">
                  <c:ext xmlns:c16="http://schemas.microsoft.com/office/drawing/2014/chart" uri="{C3380CC4-5D6E-409C-BE32-E72D297353CC}">
                    <c16:uniqueId val="{00000003-C235-4F27-95FD-14A49D952DDF}"/>
                  </c:ext>
                </c:extLst>
              </c15:ser>
            </c15:filteredLineSeries>
            <c15:filteredLineSeries>
              <c15:ser>
                <c:idx val="5"/>
                <c:order val="6"/>
                <c:tx>
                  <c:v>Other right</c:v>
                </c:tx>
                <c:spPr>
                  <a:ln w="28575">
                    <a:solidFill>
                      <a:schemeClr val="accent6"/>
                    </a:solidFill>
                  </a:ln>
                </c:spPr>
                <c:marker>
                  <c:symbol val="circle"/>
                  <c:size val="9"/>
                  <c:spPr>
                    <a:solidFill>
                      <a:schemeClr val="accent6"/>
                    </a:solidFill>
                    <a:ln>
                      <a:solidFill>
                        <a:schemeClr val="accent6"/>
                      </a:solidFill>
                    </a:ln>
                  </c:spPr>
                </c:marker>
                <c:val>
                  <c:numRef>
                    <c:extLst>
                      <c:ext xmlns:c15="http://schemas.microsoft.com/office/drawing/2012/chart" uri="{02D57815-91ED-43cb-92C2-25804820EDAC}">
                        <c15:fullRef>
                          <c15:sqref>r_elec!$H$2:$H$17</c15:sqref>
                        </c15:fullRef>
                        <c15:formulaRef>
                          <c15:sqref>r_elec!$H$2:$H$17</c15:sqref>
                        </c15:formulaRef>
                      </c:ext>
                    </c:extLst>
                    <c:numCache>
                      <c:formatCode>General</c:formatCode>
                      <c:ptCount val="16"/>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C235-4F27-95FD-14A49D952DDF}"/>
                  </c:ext>
                </c:extLst>
              </c15:ser>
            </c15:filteredLineSeries>
            <c15:filteredLineSeries>
              <c15:ser>
                <c:idx val="7"/>
                <c:order val="7"/>
                <c:tx>
                  <c:v>Other</c:v>
                </c:tx>
                <c:spPr>
                  <a:ln w="28575">
                    <a:solidFill>
                      <a:srgbClr val="008000"/>
                    </a:solidFill>
                  </a:ln>
                </c:spPr>
                <c:marker>
                  <c:symbol val="circle"/>
                  <c:size val="9"/>
                  <c:spPr>
                    <a:solidFill>
                      <a:srgbClr val="008000"/>
                    </a:solidFill>
                    <a:ln>
                      <a:solidFill>
                        <a:srgbClr val="008000"/>
                      </a:solidFill>
                    </a:ln>
                  </c:spPr>
                </c:marker>
                <c:val>
                  <c:numRef>
                    <c:extLst>
                      <c:ext xmlns:c15="http://schemas.microsoft.com/office/drawing/2012/chart" uri="{02D57815-91ED-43cb-92C2-25804820EDAC}">
                        <c15:fullRef>
                          <c15:sqref>r_elec!$I$2:$I$17</c15:sqref>
                        </c15:fullRef>
                        <c15:formulaRef>
                          <c15:sqref>r_elec!$I$2:$I$17</c15:sqref>
                        </c15:formulaRef>
                      </c:ext>
                    </c:extLst>
                    <c:numCache>
                      <c:formatCode>General</c:formatCode>
                      <c:ptCount val="16"/>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C235-4F27-95FD-14A49D952DDF}"/>
                  </c:ext>
                </c:extLst>
              </c15:ser>
            </c15:filteredLineSeries>
          </c:ext>
        </c:extLst>
      </c:lineChart>
      <c:catAx>
        <c:axId val="-712712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vert="horz"/>
          <a:lstStyle/>
          <a:p>
            <a:pPr>
              <a:defRPr/>
            </a:pPr>
            <a:endParaRPr lang="fr-FR"/>
          </a:p>
        </c:txPr>
        <c:crossAx val="-712708448"/>
        <c:crosses val="autoZero"/>
        <c:auto val="1"/>
        <c:lblAlgn val="ctr"/>
        <c:lblOffset val="100"/>
        <c:noMultiLvlLbl val="1"/>
      </c:catAx>
      <c:valAx>
        <c:axId val="-712708448"/>
        <c:scaling>
          <c:orientation val="minMax"/>
          <c:max val="0.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2256"/>
        <c:crosses val="autoZero"/>
        <c:crossBetween val="midCat"/>
      </c:valAx>
      <c:spPr>
        <a:noFill/>
        <a:ln>
          <a:solidFill>
            <a:sysClr val="windowText" lastClr="000000"/>
          </a:solidFill>
        </a:ln>
        <a:effectLst/>
      </c:spPr>
    </c:plotArea>
    <c:legend>
      <c:legendPos val="b"/>
      <c:layout>
        <c:manualLayout>
          <c:xMode val="edge"/>
          <c:yMode val="edge"/>
          <c:x val="0.128345351766118"/>
          <c:y val="9.3574803149606298E-2"/>
          <c:w val="0.83518296574829298"/>
          <c:h val="0.209881522461290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CB3 - Vote for Socialists / Communists / Greens / Left block </a:t>
            </a:r>
          </a:p>
          <a:p>
            <a:pPr>
              <a:defRPr b="1"/>
            </a:pPr>
            <a:r>
              <a:rPr lang="en-US" b="1"/>
              <a:t> by income decile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47115606365"/>
          <c:w val="0.91062130312926604"/>
          <c:h val="0.72207887194017095"/>
        </c:manualLayout>
      </c:layout>
      <c:barChart>
        <c:barDir val="col"/>
        <c:grouping val="clustered"/>
        <c:varyColors val="0"/>
        <c:ser>
          <c:idx val="0"/>
          <c:order val="0"/>
          <c:tx>
            <c:strRef>
              <c:f>r_vote!$B$8</c:f>
              <c:strCache>
                <c:ptCount val="1"/>
                <c:pt idx="0">
                  <c:v>D1</c:v>
                </c:pt>
              </c:strCache>
            </c:strRef>
          </c:tx>
          <c:spPr>
            <a:solidFill>
              <a:schemeClr val="accent5">
                <a:tint val="43000"/>
              </a:schemeClr>
            </a:solidFill>
            <a:ln>
              <a:noFill/>
            </a:ln>
            <a:effectLst/>
          </c:spPr>
          <c:invertIfNegative val="0"/>
          <c:cat>
            <c:strRef>
              <c:f>r_vote!$D$1:$G$1</c:f>
              <c:strCache>
                <c:ptCount val="4"/>
                <c:pt idx="0">
                  <c:v>1983-87</c:v>
                </c:pt>
                <c:pt idx="1">
                  <c:v>1991-95</c:v>
                </c:pt>
                <c:pt idx="2">
                  <c:v>2002-09</c:v>
                </c:pt>
                <c:pt idx="3">
                  <c:v>2015-19</c:v>
                </c:pt>
              </c:strCache>
            </c:strRef>
          </c:cat>
          <c:val>
            <c:numRef>
              <c:f>r_vote!$D$8:$G$8</c:f>
              <c:numCache>
                <c:formatCode>General</c:formatCode>
                <c:ptCount val="4"/>
                <c:pt idx="0">
                  <c:v>0.40941326741718592</c:v>
                </c:pt>
                <c:pt idx="1">
                  <c:v>0.41472069841347553</c:v>
                </c:pt>
                <c:pt idx="2">
                  <c:v>0.49634103502933158</c:v>
                </c:pt>
                <c:pt idx="3">
                  <c:v>0.65235655570301698</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D2</c:v>
                </c:pt>
              </c:strCache>
            </c:strRef>
          </c:tx>
          <c:spPr>
            <a:solidFill>
              <a:schemeClr val="accent5">
                <a:tint val="56000"/>
              </a:schemeClr>
            </a:solidFill>
            <a:ln>
              <a:noFill/>
            </a:ln>
            <a:effectLst/>
          </c:spPr>
          <c:invertIfNegative val="0"/>
          <c:cat>
            <c:strRef>
              <c:f>r_vote!$D$1:$G$1</c:f>
              <c:strCache>
                <c:ptCount val="4"/>
                <c:pt idx="0">
                  <c:v>1983-87</c:v>
                </c:pt>
                <c:pt idx="1">
                  <c:v>1991-95</c:v>
                </c:pt>
                <c:pt idx="2">
                  <c:v>2002-09</c:v>
                </c:pt>
                <c:pt idx="3">
                  <c:v>2015-19</c:v>
                </c:pt>
              </c:strCache>
            </c:strRef>
          </c:cat>
          <c:val>
            <c:numRef>
              <c:f>r_vote!$D$10:$G$10</c:f>
              <c:numCache>
                <c:formatCode>General</c:formatCode>
                <c:ptCount val="4"/>
                <c:pt idx="0">
                  <c:v>0.45232471746598346</c:v>
                </c:pt>
                <c:pt idx="1">
                  <c:v>0.43146085894596897</c:v>
                </c:pt>
                <c:pt idx="2">
                  <c:v>0.57710935044830391</c:v>
                </c:pt>
                <c:pt idx="3">
                  <c:v>0.63437131171785743</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strRef>
              <c:f>r_vote!$B$10</c:f>
              <c:strCache>
                <c:ptCount val="1"/>
                <c:pt idx="0">
                  <c:v>D3</c:v>
                </c:pt>
              </c:strCache>
            </c:strRef>
          </c:tx>
          <c:spPr>
            <a:solidFill>
              <a:schemeClr val="accent5">
                <a:tint val="69000"/>
              </a:schemeClr>
            </a:solidFill>
            <a:ln>
              <a:noFill/>
            </a:ln>
            <a:effectLst/>
          </c:spPr>
          <c:invertIfNegative val="0"/>
          <c:cat>
            <c:strRef>
              <c:f>r_vote!$D$1:$G$1</c:f>
              <c:strCache>
                <c:ptCount val="4"/>
                <c:pt idx="0">
                  <c:v>1983-87</c:v>
                </c:pt>
                <c:pt idx="1">
                  <c:v>1991-95</c:v>
                </c:pt>
                <c:pt idx="2">
                  <c:v>2002-09</c:v>
                </c:pt>
                <c:pt idx="3">
                  <c:v>2015-19</c:v>
                </c:pt>
              </c:strCache>
            </c:strRef>
          </c:cat>
          <c:val>
            <c:numRef>
              <c:f>r_vote!$D$11:$G$11</c:f>
              <c:numCache>
                <c:formatCode>General</c:formatCode>
                <c:ptCount val="4"/>
                <c:pt idx="0">
                  <c:v>0.57254091624854808</c:v>
                </c:pt>
                <c:pt idx="1">
                  <c:v>0.49243438289856506</c:v>
                </c:pt>
                <c:pt idx="2">
                  <c:v>0.57933349795882239</c:v>
                </c:pt>
                <c:pt idx="3">
                  <c:v>0.62990199653769097</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strRef>
              <c:f>r_vote!$B$11</c:f>
              <c:strCache>
                <c:ptCount val="1"/>
                <c:pt idx="0">
                  <c:v>D4</c:v>
                </c:pt>
              </c:strCache>
            </c:strRef>
          </c:tx>
          <c:spPr>
            <a:solidFill>
              <a:schemeClr val="accent5">
                <a:tint val="81000"/>
              </a:schemeClr>
            </a:solidFill>
            <a:ln>
              <a:noFill/>
            </a:ln>
            <a:effectLst/>
          </c:spPr>
          <c:invertIfNegative val="0"/>
          <c:cat>
            <c:strRef>
              <c:f>r_vote!$D$1:$G$1</c:f>
              <c:strCache>
                <c:ptCount val="4"/>
                <c:pt idx="0">
                  <c:v>1983-87</c:v>
                </c:pt>
                <c:pt idx="1">
                  <c:v>1991-95</c:v>
                </c:pt>
                <c:pt idx="2">
                  <c:v>2002-09</c:v>
                </c:pt>
                <c:pt idx="3">
                  <c:v>2015-19</c:v>
                </c:pt>
              </c:strCache>
            </c:strRef>
          </c:cat>
          <c:val>
            <c:numRef>
              <c:f>r_vote!$D$12:$G$12</c:f>
              <c:numCache>
                <c:formatCode>General</c:formatCode>
                <c:ptCount val="4"/>
                <c:pt idx="0">
                  <c:v>0.5725409162485483</c:v>
                </c:pt>
                <c:pt idx="1">
                  <c:v>0.50410597268582025</c:v>
                </c:pt>
                <c:pt idx="2">
                  <c:v>0.62450942435690737</c:v>
                </c:pt>
                <c:pt idx="3">
                  <c:v>0.59830885440296966</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strRef>
              <c:f>r_vote!$B$12</c:f>
              <c:strCache>
                <c:ptCount val="1"/>
                <c:pt idx="0">
                  <c:v>D5</c:v>
                </c:pt>
              </c:strCache>
            </c:strRef>
          </c:tx>
          <c:spPr>
            <a:solidFill>
              <a:schemeClr val="accent5">
                <a:tint val="94000"/>
              </a:schemeClr>
            </a:solidFill>
            <a:ln>
              <a:noFill/>
            </a:ln>
            <a:effectLst/>
          </c:spPr>
          <c:invertIfNegative val="0"/>
          <c:cat>
            <c:strRef>
              <c:f>r_vote!$D$1:$G$1</c:f>
              <c:strCache>
                <c:ptCount val="4"/>
                <c:pt idx="0">
                  <c:v>1983-87</c:v>
                </c:pt>
                <c:pt idx="1">
                  <c:v>1991-95</c:v>
                </c:pt>
                <c:pt idx="2">
                  <c:v>2002-09</c:v>
                </c:pt>
                <c:pt idx="3">
                  <c:v>2015-19</c:v>
                </c:pt>
              </c:strCache>
            </c:strRef>
          </c:cat>
          <c:val>
            <c:numRef>
              <c:f>r_vote!$D$12:$G$12</c:f>
              <c:numCache>
                <c:formatCode>General</c:formatCode>
                <c:ptCount val="4"/>
                <c:pt idx="0">
                  <c:v>0.5725409162485483</c:v>
                </c:pt>
                <c:pt idx="1">
                  <c:v>0.50410597268582025</c:v>
                </c:pt>
                <c:pt idx="2">
                  <c:v>0.62450942435690737</c:v>
                </c:pt>
                <c:pt idx="3">
                  <c:v>0.59830885440296966</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strRef>
              <c:f>r_vote!$B$13</c:f>
              <c:strCache>
                <c:ptCount val="1"/>
                <c:pt idx="0">
                  <c:v>D6</c:v>
                </c:pt>
              </c:strCache>
            </c:strRef>
          </c:tx>
          <c:spPr>
            <a:solidFill>
              <a:schemeClr val="accent5">
                <a:shade val="93000"/>
              </a:schemeClr>
            </a:solidFill>
            <a:ln>
              <a:noFill/>
            </a:ln>
            <a:effectLst/>
          </c:spPr>
          <c:invertIfNegative val="0"/>
          <c:cat>
            <c:strRef>
              <c:f>r_vote!$D$1:$G$1</c:f>
              <c:strCache>
                <c:ptCount val="4"/>
                <c:pt idx="0">
                  <c:v>1983-87</c:v>
                </c:pt>
                <c:pt idx="1">
                  <c:v>1991-95</c:v>
                </c:pt>
                <c:pt idx="2">
                  <c:v>2002-09</c:v>
                </c:pt>
                <c:pt idx="3">
                  <c:v>2015-19</c:v>
                </c:pt>
              </c:strCache>
            </c:strRef>
          </c:cat>
          <c:val>
            <c:numRef>
              <c:f>r_vote!$D$14:$G$14</c:f>
              <c:numCache>
                <c:formatCode>General</c:formatCode>
                <c:ptCount val="4"/>
                <c:pt idx="0">
                  <c:v>0.56801141933541133</c:v>
                </c:pt>
                <c:pt idx="1">
                  <c:v>0.44183007749781583</c:v>
                </c:pt>
                <c:pt idx="2">
                  <c:v>0.6090106763491332</c:v>
                </c:pt>
                <c:pt idx="3">
                  <c:v>0.58499484463133555</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strRef>
              <c:f>r_vote!$B$14</c:f>
              <c:strCache>
                <c:ptCount val="1"/>
                <c:pt idx="0">
                  <c:v>D7</c:v>
                </c:pt>
              </c:strCache>
            </c:strRef>
          </c:tx>
          <c:spPr>
            <a:solidFill>
              <a:schemeClr val="accent5">
                <a:shade val="80000"/>
              </a:schemeClr>
            </a:solidFill>
            <a:ln>
              <a:noFill/>
            </a:ln>
            <a:effectLst/>
          </c:spPr>
          <c:invertIfNegative val="0"/>
          <c:cat>
            <c:strRef>
              <c:f>r_vote!$D$1:$G$1</c:f>
              <c:strCache>
                <c:ptCount val="4"/>
                <c:pt idx="0">
                  <c:v>1983-87</c:v>
                </c:pt>
                <c:pt idx="1">
                  <c:v>1991-95</c:v>
                </c:pt>
                <c:pt idx="2">
                  <c:v>2002-09</c:v>
                </c:pt>
                <c:pt idx="3">
                  <c:v>2015-19</c:v>
                </c:pt>
              </c:strCache>
            </c:strRef>
          </c:cat>
          <c:val>
            <c:numRef>
              <c:f>r_vote!$D$14:$G$14</c:f>
              <c:numCache>
                <c:formatCode>General</c:formatCode>
                <c:ptCount val="4"/>
                <c:pt idx="0">
                  <c:v>0.56801141933541133</c:v>
                </c:pt>
                <c:pt idx="1">
                  <c:v>0.44183007749781583</c:v>
                </c:pt>
                <c:pt idx="2">
                  <c:v>0.6090106763491332</c:v>
                </c:pt>
                <c:pt idx="3">
                  <c:v>0.58499484463133555</c:v>
                </c:pt>
              </c:numCache>
            </c:numRef>
          </c:val>
          <c:extLst xmlns:c16r2="http://schemas.microsoft.com/office/drawing/2015/06/chart">
            <c:ext xmlns:c16="http://schemas.microsoft.com/office/drawing/2014/chart" uri="{C3380CC4-5D6E-409C-BE32-E72D297353CC}">
              <c16:uniqueId val="{0000000A-2B38-4BC1-934B-B31E67F76FB3}"/>
            </c:ext>
          </c:extLst>
        </c:ser>
        <c:ser>
          <c:idx val="7"/>
          <c:order val="7"/>
          <c:tx>
            <c:strRef>
              <c:f>r_vote!$B$15</c:f>
              <c:strCache>
                <c:ptCount val="1"/>
                <c:pt idx="0">
                  <c:v>D8</c:v>
                </c:pt>
              </c:strCache>
            </c:strRef>
          </c:tx>
          <c:spPr>
            <a:solidFill>
              <a:schemeClr val="accent5">
                <a:shade val="68000"/>
              </a:schemeClr>
            </a:solidFill>
            <a:ln>
              <a:noFill/>
            </a:ln>
            <a:effectLst/>
          </c:spPr>
          <c:invertIfNegative val="0"/>
          <c:cat>
            <c:strRef>
              <c:f>r_vote!$D$1:$G$1</c:f>
              <c:strCache>
                <c:ptCount val="4"/>
                <c:pt idx="0">
                  <c:v>1983-87</c:v>
                </c:pt>
                <c:pt idx="1">
                  <c:v>1991-95</c:v>
                </c:pt>
                <c:pt idx="2">
                  <c:v>2002-09</c:v>
                </c:pt>
                <c:pt idx="3">
                  <c:v>2015-19</c:v>
                </c:pt>
              </c:strCache>
            </c:strRef>
          </c:cat>
          <c:val>
            <c:numRef>
              <c:f>r_vote!$D$15:$G$15</c:f>
              <c:numCache>
                <c:formatCode>General</c:formatCode>
                <c:ptCount val="4"/>
                <c:pt idx="0">
                  <c:v>0.57483428819533799</c:v>
                </c:pt>
                <c:pt idx="1">
                  <c:v>0.40699793721543914</c:v>
                </c:pt>
                <c:pt idx="2">
                  <c:v>0.58085823583751184</c:v>
                </c:pt>
                <c:pt idx="3">
                  <c:v>0.58183776871560822</c:v>
                </c:pt>
              </c:numCache>
            </c:numRef>
          </c:val>
          <c:extLst xmlns:c16r2="http://schemas.microsoft.com/office/drawing/2015/06/chart">
            <c:ext xmlns:c16="http://schemas.microsoft.com/office/drawing/2014/chart" uri="{C3380CC4-5D6E-409C-BE32-E72D297353CC}">
              <c16:uniqueId val="{0000000B-2B38-4BC1-934B-B31E67F76FB3}"/>
            </c:ext>
          </c:extLst>
        </c:ser>
        <c:ser>
          <c:idx val="8"/>
          <c:order val="8"/>
          <c:tx>
            <c:strRef>
              <c:f>r_vote!$B$16</c:f>
              <c:strCache>
                <c:ptCount val="1"/>
                <c:pt idx="0">
                  <c:v>D9</c:v>
                </c:pt>
              </c:strCache>
            </c:strRef>
          </c:tx>
          <c:spPr>
            <a:solidFill>
              <a:schemeClr val="accent5">
                <a:shade val="55000"/>
              </a:schemeClr>
            </a:solidFill>
            <a:ln>
              <a:noFill/>
            </a:ln>
            <a:effectLst/>
          </c:spPr>
          <c:invertIfNegative val="0"/>
          <c:cat>
            <c:strRef>
              <c:f>r_vote!$D$1:$G$1</c:f>
              <c:strCache>
                <c:ptCount val="4"/>
                <c:pt idx="0">
                  <c:v>1983-87</c:v>
                </c:pt>
                <c:pt idx="1">
                  <c:v>1991-95</c:v>
                </c:pt>
                <c:pt idx="2">
                  <c:v>2002-09</c:v>
                </c:pt>
                <c:pt idx="3">
                  <c:v>2015-19</c:v>
                </c:pt>
              </c:strCache>
            </c:strRef>
          </c:cat>
          <c:val>
            <c:numRef>
              <c:f>r_vote!$D$16:$G$16</c:f>
              <c:numCache>
                <c:formatCode>General</c:formatCode>
                <c:ptCount val="4"/>
                <c:pt idx="0">
                  <c:v>0.51546066953620506</c:v>
                </c:pt>
                <c:pt idx="1">
                  <c:v>0.41208734855088169</c:v>
                </c:pt>
                <c:pt idx="2">
                  <c:v>0.53783314687472572</c:v>
                </c:pt>
                <c:pt idx="3">
                  <c:v>0.52693124036974159</c:v>
                </c:pt>
              </c:numCache>
            </c:numRef>
          </c:val>
          <c:extLst xmlns:c16r2="http://schemas.microsoft.com/office/drawing/2015/06/chart">
            <c:ext xmlns:c16="http://schemas.microsoft.com/office/drawing/2014/chart" uri="{C3380CC4-5D6E-409C-BE32-E72D297353CC}">
              <c16:uniqueId val="{0000000C-2B38-4BC1-934B-B31E67F76FB3}"/>
            </c:ext>
          </c:extLst>
        </c:ser>
        <c:ser>
          <c:idx val="9"/>
          <c:order val="9"/>
          <c:tx>
            <c:strRef>
              <c:f>r_vote!$B$17</c:f>
              <c:strCache>
                <c:ptCount val="1"/>
                <c:pt idx="0">
                  <c:v>D10</c:v>
                </c:pt>
              </c:strCache>
            </c:strRef>
          </c:tx>
          <c:spPr>
            <a:solidFill>
              <a:schemeClr val="accent5">
                <a:shade val="42000"/>
              </a:schemeClr>
            </a:solidFill>
            <a:ln>
              <a:noFill/>
            </a:ln>
            <a:effectLst/>
          </c:spPr>
          <c:invertIfNegative val="0"/>
          <c:cat>
            <c:strRef>
              <c:f>r_vote!$D$1:$G$1</c:f>
              <c:strCache>
                <c:ptCount val="4"/>
                <c:pt idx="0">
                  <c:v>1983-87</c:v>
                </c:pt>
                <c:pt idx="1">
                  <c:v>1991-95</c:v>
                </c:pt>
                <c:pt idx="2">
                  <c:v>2002-09</c:v>
                </c:pt>
                <c:pt idx="3">
                  <c:v>2015-19</c:v>
                </c:pt>
              </c:strCache>
            </c:strRef>
          </c:cat>
          <c:val>
            <c:numRef>
              <c:f>r_vote!$D$17:$G$17</c:f>
              <c:numCache>
                <c:formatCode>General</c:formatCode>
                <c:ptCount val="4"/>
                <c:pt idx="0">
                  <c:v>0.45071347735588235</c:v>
                </c:pt>
                <c:pt idx="1">
                  <c:v>0.3855004740314763</c:v>
                </c:pt>
                <c:pt idx="2">
                  <c:v>0.46848454638883003</c:v>
                </c:pt>
                <c:pt idx="3">
                  <c:v>0.45351956812933847</c:v>
                </c:pt>
              </c:numCache>
            </c:numRef>
          </c:val>
          <c:extLst xmlns:c16r2="http://schemas.microsoft.com/office/drawing/2015/06/chart">
            <c:ext xmlns:c16="http://schemas.microsoft.com/office/drawing/2014/chart" uri="{C3380CC4-5D6E-409C-BE32-E72D297353CC}">
              <c16:uniqueId val="{0000000D-2B38-4BC1-934B-B31E67F76FB3}"/>
            </c:ext>
          </c:extLst>
        </c:ser>
        <c:dLbls>
          <c:showLegendKey val="0"/>
          <c:showVal val="0"/>
          <c:showCatName val="0"/>
          <c:showSerName val="0"/>
          <c:showPercent val="0"/>
          <c:showBubbleSize val="0"/>
        </c:dLbls>
        <c:gapWidth val="219"/>
        <c:overlap val="-27"/>
        <c:axId val="-712714432"/>
        <c:axId val="-712736192"/>
        <c:extLst xmlns:c16r2="http://schemas.microsoft.com/office/drawing/2015/06/chart"/>
      </c:barChart>
      <c:catAx>
        <c:axId val="-7127144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6192"/>
        <c:crosses val="autoZero"/>
        <c:auto val="1"/>
        <c:lblAlgn val="ctr"/>
        <c:lblOffset val="100"/>
        <c:noMultiLvlLbl val="0"/>
      </c:catAx>
      <c:valAx>
        <c:axId val="-71273619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4432"/>
        <c:crosses val="autoZero"/>
        <c:crossBetween val="between"/>
      </c:valAx>
      <c:spPr>
        <a:noFill/>
        <a:ln>
          <a:solidFill>
            <a:sysClr val="windowText" lastClr="000000"/>
          </a:solidFill>
        </a:ln>
        <a:effectLst/>
      </c:spPr>
    </c:plotArea>
    <c:legend>
      <c:legendPos val="b"/>
      <c:layout>
        <c:manualLayout>
          <c:xMode val="edge"/>
          <c:yMode val="edge"/>
          <c:x val="0.38097801299427703"/>
          <c:y val="0.12573271175831099"/>
          <c:w val="0.59440043723026503"/>
          <c:h val="8.89641879001634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CB4 - Vote for Socialists / Communists / Greens / Left block by income decile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962326623397999"/>
          <c:w val="0.91062130312926604"/>
          <c:h val="0.71580272131255596"/>
        </c:manualLayout>
      </c:layout>
      <c:lineChart>
        <c:grouping val="standard"/>
        <c:varyColors val="0"/>
        <c:ser>
          <c:idx val="0"/>
          <c:order val="0"/>
          <c:tx>
            <c:strRef>
              <c:f>r_vote!$D$1</c:f>
              <c:strCache>
                <c:ptCount val="1"/>
                <c:pt idx="0">
                  <c:v>1983-87</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0.40941326741718592</c:v>
                </c:pt>
                <c:pt idx="1">
                  <c:v>0.43930947915574015</c:v>
                </c:pt>
                <c:pt idx="2">
                  <c:v>0.45232471746598346</c:v>
                </c:pt>
                <c:pt idx="3">
                  <c:v>0.57254091624854808</c:v>
                </c:pt>
                <c:pt idx="4">
                  <c:v>0.5725409162485483</c:v>
                </c:pt>
                <c:pt idx="5">
                  <c:v>0.56892019735709642</c:v>
                </c:pt>
                <c:pt idx="6">
                  <c:v>0.56801141933541133</c:v>
                </c:pt>
                <c:pt idx="7">
                  <c:v>0.57483428819533799</c:v>
                </c:pt>
                <c:pt idx="8">
                  <c:v>0.51546066953620506</c:v>
                </c:pt>
                <c:pt idx="9">
                  <c:v>0.45071347735588235</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strRef>
              <c:f>r_vote!$E$1</c:f>
              <c:strCache>
                <c:ptCount val="1"/>
                <c:pt idx="0">
                  <c:v>1991-95</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0.41472069841347553</c:v>
                </c:pt>
                <c:pt idx="1">
                  <c:v>0.49051010479782758</c:v>
                </c:pt>
                <c:pt idx="2">
                  <c:v>0.43146085894596897</c:v>
                </c:pt>
                <c:pt idx="3">
                  <c:v>0.49243438289856506</c:v>
                </c:pt>
                <c:pt idx="4">
                  <c:v>0.50410597268582025</c:v>
                </c:pt>
                <c:pt idx="5">
                  <c:v>0.44431703232293512</c:v>
                </c:pt>
                <c:pt idx="6">
                  <c:v>0.44183007749781583</c:v>
                </c:pt>
                <c:pt idx="7">
                  <c:v>0.40699793721543914</c:v>
                </c:pt>
                <c:pt idx="8">
                  <c:v>0.41208734855088169</c:v>
                </c:pt>
                <c:pt idx="9">
                  <c:v>0.3855004740314763</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strRef>
              <c:f>r_vote!$F$1</c:f>
              <c:strCache>
                <c:ptCount val="1"/>
                <c:pt idx="0">
                  <c:v>2002-09</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0.49634103502933158</c:v>
                </c:pt>
                <c:pt idx="1">
                  <c:v>0.56879102819302019</c:v>
                </c:pt>
                <c:pt idx="2">
                  <c:v>0.57710935044830391</c:v>
                </c:pt>
                <c:pt idx="3">
                  <c:v>0.57933349795882239</c:v>
                </c:pt>
                <c:pt idx="4">
                  <c:v>0.62450942435690737</c:v>
                </c:pt>
                <c:pt idx="5">
                  <c:v>0.61005802771803785</c:v>
                </c:pt>
                <c:pt idx="6">
                  <c:v>0.6090106763491332</c:v>
                </c:pt>
                <c:pt idx="7">
                  <c:v>0.58085823583751184</c:v>
                </c:pt>
                <c:pt idx="8">
                  <c:v>0.53783314687472572</c:v>
                </c:pt>
                <c:pt idx="9">
                  <c:v>0.46848454638883003</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strRef>
              <c:f>r_vote!$G$1</c:f>
              <c:strCache>
                <c:ptCount val="1"/>
                <c:pt idx="0">
                  <c:v>2015-19</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0.65235655570301698</c:v>
                </c:pt>
                <c:pt idx="1">
                  <c:v>0.63300480032166428</c:v>
                </c:pt>
                <c:pt idx="2">
                  <c:v>0.63437131171785743</c:v>
                </c:pt>
                <c:pt idx="3">
                  <c:v>0.62990199653769097</c:v>
                </c:pt>
                <c:pt idx="4">
                  <c:v>0.59830885440296966</c:v>
                </c:pt>
                <c:pt idx="5">
                  <c:v>0.58935033059374575</c:v>
                </c:pt>
                <c:pt idx="6">
                  <c:v>0.58499484463133555</c:v>
                </c:pt>
                <c:pt idx="7">
                  <c:v>0.58183776871560822</c:v>
                </c:pt>
                <c:pt idx="8">
                  <c:v>0.52693124036974159</c:v>
                </c:pt>
                <c:pt idx="9">
                  <c:v>0.45351956812933847</c:v>
                </c:pt>
              </c:numCache>
            </c:numRef>
          </c:val>
          <c:smooth val="0"/>
          <c:extLst xmlns:c16r2="http://schemas.microsoft.com/office/drawing/2015/06/chart">
            <c:ext xmlns:c16="http://schemas.microsoft.com/office/drawing/2014/chart" uri="{C3380CC4-5D6E-409C-BE32-E72D297353CC}">
              <c16:uniqueId val="{00000003-2DE3-4508-8713-935E13100FBB}"/>
            </c:ext>
          </c:extLst>
        </c:ser>
        <c:dLbls>
          <c:showLegendKey val="0"/>
          <c:showVal val="0"/>
          <c:showCatName val="0"/>
          <c:showSerName val="0"/>
          <c:showPercent val="0"/>
          <c:showBubbleSize val="0"/>
        </c:dLbls>
        <c:marker val="1"/>
        <c:smooth val="0"/>
        <c:axId val="-850579936"/>
        <c:axId val="-850591904"/>
      </c:lineChart>
      <c:catAx>
        <c:axId val="-850579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1904"/>
        <c:crosses val="autoZero"/>
        <c:auto val="1"/>
        <c:lblAlgn val="ctr"/>
        <c:lblOffset val="100"/>
        <c:noMultiLvlLbl val="0"/>
      </c:catAx>
      <c:valAx>
        <c:axId val="-850591904"/>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79936"/>
        <c:crosses val="autoZero"/>
        <c:crossBetween val="between"/>
      </c:valAx>
      <c:spPr>
        <a:noFill/>
        <a:ln>
          <a:solidFill>
            <a:sysClr val="windowText" lastClr="000000"/>
          </a:solidFill>
        </a:ln>
        <a:effectLst/>
      </c:spPr>
    </c:plotArea>
    <c:legend>
      <c:legendPos val="b"/>
      <c:layout>
        <c:manualLayout>
          <c:xMode val="edge"/>
          <c:yMode val="edge"/>
          <c:x val="0.18278914418484599"/>
          <c:y val="0.13619098606398"/>
          <c:w val="0.69021111457504203"/>
          <c:h val="8.68701059077845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CB5 - Vote for Socialists / Communists / Greens / Left block</a:t>
            </a:r>
          </a:p>
          <a:p>
            <a:pPr>
              <a:defRPr b="1"/>
            </a:pPr>
            <a:r>
              <a:rPr lang="en-US" b="1"/>
              <a:t> by income group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2919848995099"/>
          <c:w val="0.91062130312926604"/>
          <c:h val="0.72629692030824"/>
        </c:manualLayout>
      </c:layout>
      <c:barChart>
        <c:barDir val="col"/>
        <c:grouping val="clustered"/>
        <c:varyColors val="0"/>
        <c:ser>
          <c:idx val="0"/>
          <c:order val="0"/>
          <c:tx>
            <c:strRef>
              <c:f>r_vote!$B$18</c:f>
              <c:strCache>
                <c:ptCount val="1"/>
                <c:pt idx="0">
                  <c:v>Bottom 50%</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r_vote!$D$18:$G$18</c:f>
              <c:numCache>
                <c:formatCode>General</c:formatCode>
                <c:ptCount val="4"/>
                <c:pt idx="0">
                  <c:v>0.48211356950505613</c:v>
                </c:pt>
                <c:pt idx="1">
                  <c:v>0.46629201356493333</c:v>
                </c:pt>
                <c:pt idx="2">
                  <c:v>0.57002065248877176</c:v>
                </c:pt>
                <c:pt idx="3">
                  <c:v>0.62764210204180104</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r_vote!$B$19</c:f>
              <c:strCache>
                <c:ptCount val="1"/>
                <c:pt idx="0">
                  <c:v>Middle 40%</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r_vote!$D$19:$G$19</c:f>
              <c:numCache>
                <c:formatCode>General</c:formatCode>
                <c:ptCount val="4"/>
                <c:pt idx="0">
                  <c:v>0.55803758527999214</c:v>
                </c:pt>
                <c:pt idx="1">
                  <c:v>0.42719289754547624</c:v>
                </c:pt>
                <c:pt idx="2">
                  <c:v>0.5840819201853068</c:v>
                </c:pt>
                <c:pt idx="3">
                  <c:v>0.57009363458016604</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strRef>
              <c:f>r_vote!$B$20</c:f>
              <c:strCache>
                <c:ptCount val="1"/>
                <c:pt idx="0">
                  <c:v>Top 10%</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r_vote!$D$20:$G$20</c:f>
              <c:numCache>
                <c:formatCode>General</c:formatCode>
                <c:ptCount val="4"/>
                <c:pt idx="0">
                  <c:v>0.45071347735588235</c:v>
                </c:pt>
                <c:pt idx="1">
                  <c:v>0.3855004740314763</c:v>
                </c:pt>
                <c:pt idx="2">
                  <c:v>0.46848454638883003</c:v>
                </c:pt>
                <c:pt idx="3">
                  <c:v>0.45351956812933847</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850590272"/>
        <c:axId val="-850578304"/>
        <c:extLst xmlns:c16r2="http://schemas.microsoft.com/office/drawing/2015/06/chart"/>
      </c:barChart>
      <c:catAx>
        <c:axId val="-850590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78304"/>
        <c:crosses val="autoZero"/>
        <c:auto val="1"/>
        <c:lblAlgn val="ctr"/>
        <c:lblOffset val="100"/>
        <c:noMultiLvlLbl val="0"/>
      </c:catAx>
      <c:valAx>
        <c:axId val="-85057830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0272"/>
        <c:crosses val="autoZero"/>
        <c:crossBetween val="between"/>
      </c:valAx>
      <c:spPr>
        <a:noFill/>
        <a:ln>
          <a:solidFill>
            <a:sysClr val="windowText" lastClr="000000"/>
          </a:solidFill>
        </a:ln>
        <a:effectLst/>
      </c:spPr>
    </c:plotArea>
    <c:legend>
      <c:legendPos val="b"/>
      <c:layout>
        <c:manualLayout>
          <c:xMode val="edge"/>
          <c:yMode val="edge"/>
          <c:x val="0.55193776881203105"/>
          <c:y val="0.117337882802588"/>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CB6 - Vote for Socialists / Communists / Greens / Left block by religious affiliation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1663047695902"/>
          <c:w val="0.91062130312926604"/>
          <c:h val="0.71376307110228898"/>
        </c:manualLayout>
      </c:layout>
      <c:barChart>
        <c:barDir val="col"/>
        <c:grouping val="clustered"/>
        <c:varyColors val="0"/>
        <c:ser>
          <c:idx val="0"/>
          <c:order val="0"/>
          <c:tx>
            <c:strRef>
              <c:f>r_vote!$B$21</c:f>
              <c:strCache>
                <c:ptCount val="1"/>
                <c:pt idx="0">
                  <c:v>No religion</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r_vote!$D$21:$G$21</c:f>
              <c:numCache>
                <c:formatCode>General</c:formatCode>
                <c:ptCount val="4"/>
                <c:pt idx="0">
                  <c:v>0.76031398617134482</c:v>
                </c:pt>
                <c:pt idx="1">
                  <c:v>0.7468752948160513</c:v>
                </c:pt>
                <c:pt idx="2">
                  <c:v>0.72103627872112575</c:v>
                </c:pt>
                <c:pt idx="3">
                  <c:v>0.75874724797931647</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strRef>
              <c:f>r_vote!$B$22</c:f>
              <c:strCache>
                <c:ptCount val="1"/>
                <c:pt idx="0">
                  <c:v>Catholic</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r_vote!$D$22:$G$22</c:f>
              <c:numCache>
                <c:formatCode>General</c:formatCode>
                <c:ptCount val="4"/>
                <c:pt idx="0">
                  <c:v>0.45855566823505689</c:v>
                </c:pt>
                <c:pt idx="1">
                  <c:v>0.44736410659312142</c:v>
                </c:pt>
                <c:pt idx="2">
                  <c:v>0.54218037239884354</c:v>
                </c:pt>
                <c:pt idx="3">
                  <c:v>0.56911767630789434</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strRef>
              <c:f>r_vote!$B$23</c:f>
              <c:strCache>
                <c:ptCount val="1"/>
                <c:pt idx="0">
                  <c:v>Other</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r_vote!$D$23:$G$23</c:f>
              <c:numCache>
                <c:formatCode>General</c:formatCode>
                <c:ptCount val="4"/>
                <c:pt idx="0">
                  <c:v>0.55900140870786219</c:v>
                </c:pt>
                <c:pt idx="1">
                  <c:v>0.50616511522814156</c:v>
                </c:pt>
                <c:pt idx="2">
                  <c:v>0.48928500244588108</c:v>
                </c:pt>
                <c:pt idx="3">
                  <c:v>0.65374524744119333</c:v>
                </c:pt>
              </c:numCache>
            </c:numRef>
          </c:val>
          <c:extLst xmlns:c16r2="http://schemas.microsoft.com/office/drawing/2015/06/chart">
            <c:ext xmlns:c16="http://schemas.microsoft.com/office/drawing/2014/chart" uri="{C3380CC4-5D6E-409C-BE32-E72D297353CC}">
              <c16:uniqueId val="{00000001-E74E-4A5D-9EF7-D491C837B0E3}"/>
            </c:ext>
          </c:extLst>
        </c:ser>
        <c:dLbls>
          <c:showLegendKey val="0"/>
          <c:showVal val="0"/>
          <c:showCatName val="0"/>
          <c:showSerName val="0"/>
          <c:showPercent val="0"/>
          <c:showBubbleSize val="0"/>
        </c:dLbls>
        <c:gapWidth val="219"/>
        <c:overlap val="-27"/>
        <c:axId val="-850568512"/>
        <c:axId val="-850571776"/>
        <c:extLst xmlns:c16r2="http://schemas.microsoft.com/office/drawing/2015/06/chart"/>
      </c:barChart>
      <c:catAx>
        <c:axId val="-850568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71776"/>
        <c:crosses val="autoZero"/>
        <c:auto val="1"/>
        <c:lblAlgn val="ctr"/>
        <c:lblOffset val="100"/>
        <c:noMultiLvlLbl val="0"/>
      </c:catAx>
      <c:valAx>
        <c:axId val="-850571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8512"/>
        <c:crosses val="autoZero"/>
        <c:crossBetween val="between"/>
      </c:valAx>
      <c:spPr>
        <a:noFill/>
        <a:ln>
          <a:solidFill>
            <a:sysClr val="windowText" lastClr="000000"/>
          </a:solidFill>
        </a:ln>
        <a:effectLst/>
      </c:spPr>
    </c:plotArea>
    <c:legend>
      <c:legendPos val="b"/>
      <c:layout>
        <c:manualLayout>
          <c:xMode val="edge"/>
          <c:yMode val="edge"/>
          <c:x val="0.50544101460677504"/>
          <c:y val="0.134039483598833"/>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CB7 - Vote for Socialists / Communists / Greens / Left block by church attendance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792997229887701"/>
          <c:w val="0.91062130312926604"/>
          <c:h val="0.70749614649931403"/>
        </c:manualLayout>
      </c:layout>
      <c:barChart>
        <c:barDir val="col"/>
        <c:grouping val="clustered"/>
        <c:varyColors val="0"/>
        <c:ser>
          <c:idx val="0"/>
          <c:order val="0"/>
          <c:tx>
            <c:strRef>
              <c:f>r_vote!$B$24</c:f>
              <c:strCache>
                <c:ptCount val="1"/>
                <c:pt idx="0">
                  <c:v>Never</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r_vote!$D$24:$G$24</c:f>
              <c:numCache>
                <c:formatCode>General</c:formatCode>
                <c:ptCount val="4"/>
                <c:pt idx="0">
                  <c:v>0.68936714374120389</c:v>
                </c:pt>
                <c:pt idx="1">
                  <c:v>0.6308621419207554</c:v>
                </c:pt>
                <c:pt idx="2">
                  <c:v>0.65791940273000382</c:v>
                </c:pt>
                <c:pt idx="3">
                  <c:v>0.69339851515777007</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strRef>
              <c:f>r_vote!$B$25</c:f>
              <c:strCache>
                <c:ptCount val="1"/>
                <c:pt idx="0">
                  <c:v>Less than monthly</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r_vote!$D$25:$G$25</c:f>
              <c:numCache>
                <c:formatCode>General</c:formatCode>
                <c:ptCount val="4"/>
                <c:pt idx="0">
                  <c:v>0.52745638773885184</c:v>
                </c:pt>
                <c:pt idx="1">
                  <c:v>0.49073746260370521</c:v>
                </c:pt>
                <c:pt idx="2">
                  <c:v>0.61113583548820272</c:v>
                </c:pt>
                <c:pt idx="3">
                  <c:v>0.60268639296093618</c:v>
                </c:pt>
              </c:numCache>
            </c:numRef>
          </c:val>
          <c:extLst xmlns:c16r2="http://schemas.microsoft.com/office/drawing/2015/06/chart">
            <c:ext xmlns:c16="http://schemas.microsoft.com/office/drawing/2014/chart" uri="{C3380CC4-5D6E-409C-BE32-E72D297353CC}">
              <c16:uniqueId val="{00000004-9D74-4B2C-B528-812F0700F14D}"/>
            </c:ext>
          </c:extLst>
        </c:ser>
        <c:ser>
          <c:idx val="2"/>
          <c:order val="2"/>
          <c:tx>
            <c:strRef>
              <c:f>r_vote!$B$26</c:f>
              <c:strCache>
                <c:ptCount val="1"/>
                <c:pt idx="0">
                  <c:v>Monthly or more</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r_vote!$D$26:$G$26</c:f>
              <c:numCache>
                <c:formatCode>General</c:formatCode>
                <c:ptCount val="4"/>
                <c:pt idx="0">
                  <c:v>0.37462084622746139</c:v>
                </c:pt>
                <c:pt idx="1">
                  <c:v>0.38446451132151765</c:v>
                </c:pt>
                <c:pt idx="2">
                  <c:v>0.47988230457139203</c:v>
                </c:pt>
                <c:pt idx="3">
                  <c:v>0.48020309445761677</c:v>
                </c:pt>
              </c:numCache>
            </c:numRef>
          </c:val>
          <c:extLst xmlns:c16r2="http://schemas.microsoft.com/office/drawing/2015/06/chart">
            <c:ext xmlns:c16="http://schemas.microsoft.com/office/drawing/2014/chart" uri="{C3380CC4-5D6E-409C-BE32-E72D297353CC}">
              <c16:uniqueId val="{00000005-9D74-4B2C-B528-812F0700F14D}"/>
            </c:ext>
          </c:extLst>
        </c:ser>
        <c:dLbls>
          <c:showLegendKey val="0"/>
          <c:showVal val="0"/>
          <c:showCatName val="0"/>
          <c:showSerName val="0"/>
          <c:showPercent val="0"/>
          <c:showBubbleSize val="0"/>
        </c:dLbls>
        <c:gapWidth val="219"/>
        <c:overlap val="-27"/>
        <c:axId val="-850566336"/>
        <c:axId val="-850565792"/>
        <c:extLst xmlns:c16r2="http://schemas.microsoft.com/office/drawing/2015/06/chart"/>
      </c:barChart>
      <c:catAx>
        <c:axId val="-8505663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5792"/>
        <c:crosses val="autoZero"/>
        <c:auto val="1"/>
        <c:lblAlgn val="ctr"/>
        <c:lblOffset val="100"/>
        <c:noMultiLvlLbl val="0"/>
      </c:catAx>
      <c:valAx>
        <c:axId val="-85056579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6336"/>
        <c:crosses val="autoZero"/>
        <c:crossBetween val="between"/>
      </c:valAx>
      <c:spPr>
        <a:noFill/>
        <a:ln>
          <a:solidFill>
            <a:sysClr val="windowText" lastClr="000000"/>
          </a:solidFill>
        </a:ln>
        <a:effectLst/>
      </c:spPr>
    </c:plotArea>
    <c:legend>
      <c:legendPos val="b"/>
      <c:layout>
        <c:manualLayout>
          <c:xMode val="edge"/>
          <c:yMode val="edge"/>
          <c:x val="0.47398408054378699"/>
          <c:y val="0.14031660634683199"/>
          <c:w val="0.50080806829838298"/>
          <c:h val="8.26819419230268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CB8 - Vote for Socialists / Communists / Greens / Left block by employment status in Portugal</a:t>
            </a:r>
          </a:p>
        </c:rich>
      </c:tx>
      <c:layout/>
      <c:overlay val="0"/>
      <c:spPr>
        <a:noFill/>
        <a:ln>
          <a:noFill/>
        </a:ln>
        <a:effectLst/>
      </c:spPr>
    </c:title>
    <c:autoTitleDeleted val="0"/>
    <c:plotArea>
      <c:layout>
        <c:manualLayout>
          <c:layoutTarget val="inner"/>
          <c:xMode val="edge"/>
          <c:yMode val="edge"/>
          <c:x val="7.4334098845270605E-2"/>
          <c:y val="0.111218173357609"/>
          <c:w val="0.91062130312926604"/>
          <c:h val="0.72420794544058198"/>
        </c:manualLayout>
      </c:layout>
      <c:barChart>
        <c:barDir val="col"/>
        <c:grouping val="clustered"/>
        <c:varyColors val="0"/>
        <c:ser>
          <c:idx val="4"/>
          <c:order val="0"/>
          <c:tx>
            <c:strRef>
              <c:f>r_vote!$B$48</c:f>
              <c:strCache>
                <c:ptCount val="1"/>
                <c:pt idx="0">
                  <c:v>Employed</c:v>
                </c:pt>
              </c:strCache>
            </c:strRef>
          </c:tx>
          <c:spPr>
            <a:solidFill>
              <a:schemeClr val="accent5"/>
            </a:solidFill>
          </c:spPr>
          <c:invertIfNegative val="0"/>
          <c:cat>
            <c:strRef>
              <c:f>r_vote!$D$1:$G$1</c:f>
              <c:strCache>
                <c:ptCount val="4"/>
                <c:pt idx="0">
                  <c:v>1983-87</c:v>
                </c:pt>
                <c:pt idx="1">
                  <c:v>1991-95</c:v>
                </c:pt>
                <c:pt idx="2">
                  <c:v>2002-09</c:v>
                </c:pt>
                <c:pt idx="3">
                  <c:v>2015-19</c:v>
                </c:pt>
              </c:strCache>
            </c:strRef>
          </c:cat>
          <c:val>
            <c:numRef>
              <c:f>r_vote!$D$48:$G$48</c:f>
              <c:numCache>
                <c:formatCode>General</c:formatCode>
                <c:ptCount val="4"/>
                <c:pt idx="0">
                  <c:v>0.55260134144827</c:v>
                </c:pt>
                <c:pt idx="1">
                  <c:v>0.5179414915546221</c:v>
                </c:pt>
                <c:pt idx="2">
                  <c:v>0.56975729759628524</c:v>
                </c:pt>
                <c:pt idx="3">
                  <c:v>0.5587594026340249</c:v>
                </c:pt>
              </c:numCache>
            </c:numRef>
          </c:val>
          <c:extLst xmlns:c16r2="http://schemas.microsoft.com/office/drawing/2015/06/chart">
            <c:ext xmlns:c16="http://schemas.microsoft.com/office/drawing/2014/chart" uri="{C3380CC4-5D6E-409C-BE32-E72D297353CC}">
              <c16:uniqueId val="{00000000-67E7-4053-AB89-D587C62087CA}"/>
            </c:ext>
          </c:extLst>
        </c:ser>
        <c:ser>
          <c:idx val="3"/>
          <c:order val="1"/>
          <c:tx>
            <c:strRef>
              <c:f>r_vote!$B$49</c:f>
              <c:strCache>
                <c:ptCount val="1"/>
                <c:pt idx="0">
                  <c:v>Unemployed</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r_vote!$D$49:$G$49</c:f>
              <c:numCache>
                <c:formatCode>General</c:formatCode>
                <c:ptCount val="4"/>
                <c:pt idx="0">
                  <c:v>0.69302720693998732</c:v>
                </c:pt>
                <c:pt idx="1">
                  <c:v>0.66270403561616065</c:v>
                </c:pt>
                <c:pt idx="2">
                  <c:v>0.70415938365689201</c:v>
                </c:pt>
                <c:pt idx="3">
                  <c:v>0.68551891087792449</c:v>
                </c:pt>
              </c:numCache>
            </c:numRef>
          </c:val>
          <c:extLst xmlns:c16r2="http://schemas.microsoft.com/office/drawing/2015/06/chart">
            <c:ext xmlns:c16="http://schemas.microsoft.com/office/drawing/2014/chart" uri="{C3380CC4-5D6E-409C-BE32-E72D297353CC}">
              <c16:uniqueId val="{00000005-8DAC-4E46-8C5D-61616A6AE003}"/>
            </c:ext>
          </c:extLst>
        </c:ser>
        <c:ser>
          <c:idx val="2"/>
          <c:order val="2"/>
          <c:tx>
            <c:strRef>
              <c:f>r_vote!$B$50</c:f>
              <c:strCache>
                <c:ptCount val="1"/>
                <c:pt idx="0">
                  <c:v>Inactive</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r_vote!$D$50:$G$50</c:f>
              <c:numCache>
                <c:formatCode>General</c:formatCode>
                <c:ptCount val="4"/>
                <c:pt idx="0">
                  <c:v>0.43087018089974582</c:v>
                </c:pt>
                <c:pt idx="1">
                  <c:v>0.38201221110185724</c:v>
                </c:pt>
                <c:pt idx="2">
                  <c:v>0.51043775102715627</c:v>
                </c:pt>
                <c:pt idx="3">
                  <c:v>0.60404607713700131</c:v>
                </c:pt>
              </c:numCache>
            </c:numRef>
          </c:val>
          <c:extLst xmlns:c16r2="http://schemas.microsoft.com/office/drawing/2015/06/chart">
            <c:ext xmlns:c16="http://schemas.microsoft.com/office/drawing/2014/chart" uri="{C3380CC4-5D6E-409C-BE32-E72D297353CC}">
              <c16:uniqueId val="{00000004-8DAC-4E46-8C5D-61616A6AE003}"/>
            </c:ext>
          </c:extLst>
        </c:ser>
        <c:dLbls>
          <c:showLegendKey val="0"/>
          <c:showVal val="0"/>
          <c:showCatName val="0"/>
          <c:showSerName val="0"/>
          <c:showPercent val="0"/>
          <c:showBubbleSize val="0"/>
        </c:dLbls>
        <c:gapWidth val="219"/>
        <c:overlap val="-27"/>
        <c:axId val="-850591360"/>
        <c:axId val="-850584832"/>
        <c:extLst xmlns:c16r2="http://schemas.microsoft.com/office/drawing/2015/06/chart"/>
      </c:barChart>
      <c:catAx>
        <c:axId val="-850591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4832"/>
        <c:crosses val="autoZero"/>
        <c:auto val="1"/>
        <c:lblAlgn val="ctr"/>
        <c:lblOffset val="100"/>
        <c:noMultiLvlLbl val="0"/>
      </c:catAx>
      <c:valAx>
        <c:axId val="-85058483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1360"/>
        <c:crosses val="autoZero"/>
        <c:crossBetween val="between"/>
      </c:valAx>
      <c:spPr>
        <a:noFill/>
        <a:ln>
          <a:solidFill>
            <a:sysClr val="windowText" lastClr="000000"/>
          </a:solidFill>
        </a:ln>
        <a:effectLst/>
      </c:spPr>
    </c:plotArea>
    <c:legend>
      <c:legendPos val="b"/>
      <c:layout>
        <c:manualLayout>
          <c:xMode val="edge"/>
          <c:yMode val="edge"/>
          <c:x val="0.59133980979993295"/>
          <c:y val="0.123594609260541"/>
          <c:w val="0.37884057045887498"/>
          <c:h val="4.90665720587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CB9 - Vote for Socialists / Communists / Greens / Left block by region in Portugal</a:t>
            </a:r>
          </a:p>
        </c:rich>
      </c:tx>
      <c:layout/>
      <c:overlay val="0"/>
      <c:spPr>
        <a:noFill/>
        <a:ln>
          <a:noFill/>
        </a:ln>
        <a:effectLst/>
      </c:spPr>
    </c:title>
    <c:autoTitleDeleted val="0"/>
    <c:plotArea>
      <c:layout>
        <c:manualLayout>
          <c:layoutTarget val="inner"/>
          <c:xMode val="edge"/>
          <c:yMode val="edge"/>
          <c:x val="7.4334098845270605E-2"/>
          <c:y val="0.111218173357609"/>
          <c:w val="0.91062130312926604"/>
          <c:h val="0.72420794544058198"/>
        </c:manualLayout>
      </c:layout>
      <c:barChart>
        <c:barDir val="col"/>
        <c:grouping val="clustered"/>
        <c:varyColors val="0"/>
        <c:ser>
          <c:idx val="0"/>
          <c:order val="0"/>
          <c:tx>
            <c:strRef>
              <c:f>r_vote!$B$29</c:f>
              <c:strCache>
                <c:ptCount val="1"/>
                <c:pt idx="0">
                  <c:v>North</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r_vote!$D$29:$G$29</c:f>
              <c:numCache>
                <c:formatCode>General</c:formatCode>
                <c:ptCount val="4"/>
                <c:pt idx="0">
                  <c:v>0.41447847284614325</c:v>
                </c:pt>
                <c:pt idx="1">
                  <c:v>0.30806120999900483</c:v>
                </c:pt>
                <c:pt idx="2">
                  <c:v>0.52662844266622311</c:v>
                </c:pt>
                <c:pt idx="3">
                  <c:v>0.57482827305744089</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strRef>
              <c:f>r_vote!$B$30</c:f>
              <c:strCache>
                <c:ptCount val="1"/>
                <c:pt idx="0">
                  <c:v>Center</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r_vote!$D$30:$G$30</c:f>
              <c:numCache>
                <c:formatCode>General</c:formatCode>
                <c:ptCount val="4"/>
                <c:pt idx="0">
                  <c:v>0.55701534777307216</c:v>
                </c:pt>
                <c:pt idx="1">
                  <c:v>0.5033067298772308</c:v>
                </c:pt>
                <c:pt idx="2">
                  <c:v>0.44737860270013025</c:v>
                </c:pt>
                <c:pt idx="3">
                  <c:v>0.4238724671495161</c:v>
                </c:pt>
              </c:numCache>
            </c:numRef>
          </c:val>
          <c:extLst xmlns:c16r2="http://schemas.microsoft.com/office/drawing/2015/06/chart">
            <c:ext xmlns:c16="http://schemas.microsoft.com/office/drawing/2014/chart" uri="{C3380CC4-5D6E-409C-BE32-E72D297353CC}">
              <c16:uniqueId val="{00000003-F7A1-458A-B353-6ED3B1FB06CB}"/>
            </c:ext>
          </c:extLst>
        </c:ser>
        <c:ser>
          <c:idx val="2"/>
          <c:order val="2"/>
          <c:tx>
            <c:strRef>
              <c:f>r_vote!$B$31</c:f>
              <c:strCache>
                <c:ptCount val="1"/>
                <c:pt idx="0">
                  <c:v>Lisbon</c:v>
                </c:pt>
              </c:strCache>
            </c:strRef>
          </c:tx>
          <c:spPr>
            <a:solidFill>
              <a:schemeClr val="accent6"/>
            </a:solidFill>
          </c:spPr>
          <c:invertIfNegative val="0"/>
          <c:cat>
            <c:strRef>
              <c:f>r_vote!$D$1:$G$1</c:f>
              <c:strCache>
                <c:ptCount val="4"/>
                <c:pt idx="0">
                  <c:v>1983-87</c:v>
                </c:pt>
                <c:pt idx="1">
                  <c:v>1991-95</c:v>
                </c:pt>
                <c:pt idx="2">
                  <c:v>2002-09</c:v>
                </c:pt>
                <c:pt idx="3">
                  <c:v>2015-19</c:v>
                </c:pt>
              </c:strCache>
            </c:strRef>
          </c:cat>
          <c:val>
            <c:numRef>
              <c:f>r_vote!$D$31:$G$31</c:f>
              <c:numCache>
                <c:formatCode>General</c:formatCode>
                <c:ptCount val="4"/>
                <c:pt idx="0">
                  <c:v>0.59723624861937696</c:v>
                </c:pt>
                <c:pt idx="1">
                  <c:v>0.50196678114641613</c:v>
                </c:pt>
                <c:pt idx="2">
                  <c:v>0.63430802256613994</c:v>
                </c:pt>
                <c:pt idx="3">
                  <c:v>0.69035444108998156</c:v>
                </c:pt>
              </c:numCache>
            </c:numRef>
          </c:val>
          <c:extLst xmlns:c16r2="http://schemas.microsoft.com/office/drawing/2015/06/chart">
            <c:ext xmlns:c16="http://schemas.microsoft.com/office/drawing/2014/chart" uri="{C3380CC4-5D6E-409C-BE32-E72D297353CC}">
              <c16:uniqueId val="{00000000-9CD9-4141-80CE-4F4506B5B539}"/>
            </c:ext>
          </c:extLst>
        </c:ser>
        <c:ser>
          <c:idx val="3"/>
          <c:order val="3"/>
          <c:tx>
            <c:strRef>
              <c:f>r_vote!$B$32</c:f>
              <c:strCache>
                <c:ptCount val="1"/>
                <c:pt idx="0">
                  <c:v>Alentejo</c:v>
                </c:pt>
              </c:strCache>
            </c:strRef>
          </c:tx>
          <c:spPr>
            <a:solidFill>
              <a:schemeClr val="accent4"/>
            </a:solidFill>
          </c:spPr>
          <c:invertIfNegative val="0"/>
          <c:cat>
            <c:strRef>
              <c:f>r_vote!$D$1:$G$1</c:f>
              <c:strCache>
                <c:ptCount val="4"/>
                <c:pt idx="0">
                  <c:v>1983-87</c:v>
                </c:pt>
                <c:pt idx="1">
                  <c:v>1991-95</c:v>
                </c:pt>
                <c:pt idx="2">
                  <c:v>2002-09</c:v>
                </c:pt>
                <c:pt idx="3">
                  <c:v>2015-19</c:v>
                </c:pt>
              </c:strCache>
            </c:strRef>
          </c:cat>
          <c:val>
            <c:numRef>
              <c:f>r_vote!$D$32:$G$32</c:f>
              <c:numCache>
                <c:formatCode>General</c:formatCode>
                <c:ptCount val="4"/>
                <c:pt idx="0">
                  <c:v>0.81773784445494224</c:v>
                </c:pt>
                <c:pt idx="1">
                  <c:v>0.75862067423929835</c:v>
                </c:pt>
                <c:pt idx="2">
                  <c:v>0.7345419237700137</c:v>
                </c:pt>
                <c:pt idx="3">
                  <c:v>0.84518189199642235</c:v>
                </c:pt>
              </c:numCache>
            </c:numRef>
          </c:val>
          <c:extLst xmlns:c16r2="http://schemas.microsoft.com/office/drawing/2015/06/chart">
            <c:ext xmlns:c16="http://schemas.microsoft.com/office/drawing/2014/chart" uri="{C3380CC4-5D6E-409C-BE32-E72D297353CC}">
              <c16:uniqueId val="{00000001-9CD9-4141-80CE-4F4506B5B539}"/>
            </c:ext>
          </c:extLst>
        </c:ser>
        <c:ser>
          <c:idx val="4"/>
          <c:order val="4"/>
          <c:tx>
            <c:strRef>
              <c:f>r_vote!$B$33</c:f>
              <c:strCache>
                <c:ptCount val="1"/>
                <c:pt idx="0">
                  <c:v>Algarve</c:v>
                </c:pt>
              </c:strCache>
            </c:strRef>
          </c:tx>
          <c:spPr>
            <a:solidFill>
              <a:schemeClr val="accent2"/>
            </a:solidFill>
          </c:spPr>
          <c:invertIfNegative val="0"/>
          <c:cat>
            <c:strRef>
              <c:f>r_vote!$D$1:$G$1</c:f>
              <c:strCache>
                <c:ptCount val="4"/>
                <c:pt idx="0">
                  <c:v>1983-87</c:v>
                </c:pt>
                <c:pt idx="1">
                  <c:v>1991-95</c:v>
                </c:pt>
                <c:pt idx="2">
                  <c:v>2002-09</c:v>
                </c:pt>
                <c:pt idx="3">
                  <c:v>2015-19</c:v>
                </c:pt>
              </c:strCache>
            </c:strRef>
          </c:cat>
          <c:val>
            <c:numRef>
              <c:f>r_vote!$D$33:$G$33</c:f>
              <c:numCache>
                <c:formatCode>General</c:formatCode>
                <c:ptCount val="4"/>
                <c:pt idx="0">
                  <c:v>0.3090663476596146</c:v>
                </c:pt>
                <c:pt idx="1">
                  <c:v>0.16141655956994777</c:v>
                </c:pt>
                <c:pt idx="2">
                  <c:v>0.5136644578863403</c:v>
                </c:pt>
                <c:pt idx="3">
                  <c:v>0.64418925384859005</c:v>
                </c:pt>
              </c:numCache>
            </c:numRef>
          </c:val>
          <c:extLst xmlns:c16r2="http://schemas.microsoft.com/office/drawing/2015/06/chart">
            <c:ext xmlns:c16="http://schemas.microsoft.com/office/drawing/2014/chart" uri="{C3380CC4-5D6E-409C-BE32-E72D297353CC}">
              <c16:uniqueId val="{00000002-9CD9-4141-80CE-4F4506B5B539}"/>
            </c:ext>
          </c:extLst>
        </c:ser>
        <c:dLbls>
          <c:showLegendKey val="0"/>
          <c:showVal val="0"/>
          <c:showCatName val="0"/>
          <c:showSerName val="0"/>
          <c:showPercent val="0"/>
          <c:showBubbleSize val="0"/>
        </c:dLbls>
        <c:gapWidth val="219"/>
        <c:overlap val="-27"/>
        <c:axId val="-850564160"/>
        <c:axId val="-850563616"/>
        <c:extLst xmlns:c16r2="http://schemas.microsoft.com/office/drawing/2015/06/chart"/>
      </c:barChart>
      <c:catAx>
        <c:axId val="-850564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3616"/>
        <c:crosses val="autoZero"/>
        <c:auto val="1"/>
        <c:lblAlgn val="ctr"/>
        <c:lblOffset val="100"/>
        <c:noMultiLvlLbl val="0"/>
      </c:catAx>
      <c:valAx>
        <c:axId val="-8505636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64160"/>
        <c:crosses val="autoZero"/>
        <c:crossBetween val="between"/>
      </c:valAx>
      <c:spPr>
        <a:noFill/>
        <a:ln>
          <a:solidFill>
            <a:sysClr val="windowText" lastClr="000000"/>
          </a:solidFill>
        </a:ln>
        <a:effectLst/>
      </c:spPr>
    </c:plotArea>
    <c:legend>
      <c:legendPos val="b"/>
      <c:layout>
        <c:manualLayout>
          <c:xMode val="edge"/>
          <c:yMode val="edge"/>
          <c:x val="0.50447569411370596"/>
          <c:y val="0.121524221334618"/>
          <c:w val="0.46828101597982502"/>
          <c:h val="4.90665720587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CB10 - Vote for Socialists / Communists / Greens / Left block by location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2919848995099"/>
          <c:w val="0.91062130312926604"/>
          <c:h val="0.72629692030824"/>
        </c:manualLayout>
      </c:layout>
      <c:barChart>
        <c:barDir val="col"/>
        <c:grouping val="clustered"/>
        <c:varyColors val="0"/>
        <c:ser>
          <c:idx val="0"/>
          <c:order val="0"/>
          <c:tx>
            <c:strRef>
              <c:f>r_vote!$B$27</c:f>
              <c:strCache>
                <c:ptCount val="1"/>
                <c:pt idx="0">
                  <c:v>Urban</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r_vote!$D$27:$G$27</c:f>
              <c:numCache>
                <c:formatCode>General</c:formatCode>
                <c:ptCount val="4"/>
                <c:pt idx="0">
                  <c:v>0.57595736521521812</c:v>
                </c:pt>
                <c:pt idx="1">
                  <c:v>0.47804511243991782</c:v>
                </c:pt>
                <c:pt idx="2">
                  <c:v>0.58864692175056077</c:v>
                </c:pt>
                <c:pt idx="3">
                  <c:v>0.61746627540396548</c:v>
                </c:pt>
              </c:numCache>
            </c:numRef>
          </c:val>
          <c:extLst xmlns:c16r2="http://schemas.microsoft.com/office/drawing/2015/06/chart">
            <c:ext xmlns:c16="http://schemas.microsoft.com/office/drawing/2014/chart" uri="{C3380CC4-5D6E-409C-BE32-E72D297353CC}">
              <c16:uniqueId val="{00000000-1736-4E0E-8C77-BAC9B4C72344}"/>
            </c:ext>
          </c:extLst>
        </c:ser>
        <c:ser>
          <c:idx val="1"/>
          <c:order val="1"/>
          <c:tx>
            <c:strRef>
              <c:f>r_vote!$B$28</c:f>
              <c:strCache>
                <c:ptCount val="1"/>
                <c:pt idx="0">
                  <c:v>Rural</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r_vote!$D$28:$G$28</c:f>
              <c:numCache>
                <c:formatCode>General</c:formatCode>
                <c:ptCount val="4"/>
                <c:pt idx="0">
                  <c:v>0.44819779328791909</c:v>
                </c:pt>
                <c:pt idx="1">
                  <c:v>0.46942797327835095</c:v>
                </c:pt>
                <c:pt idx="2">
                  <c:v>0.48699745499966501</c:v>
                </c:pt>
                <c:pt idx="3">
                  <c:v>0.52777774910243047</c:v>
                </c:pt>
              </c:numCache>
            </c:numRef>
          </c:val>
          <c:extLst xmlns:c16r2="http://schemas.microsoft.com/office/drawing/2015/06/chart">
            <c:ext xmlns:c16="http://schemas.microsoft.com/office/drawing/2014/chart" uri="{C3380CC4-5D6E-409C-BE32-E72D297353CC}">
              <c16:uniqueId val="{00000002-1736-4E0E-8C77-BAC9B4C72344}"/>
            </c:ext>
          </c:extLst>
        </c:ser>
        <c:dLbls>
          <c:showLegendKey val="0"/>
          <c:showVal val="0"/>
          <c:showCatName val="0"/>
          <c:showSerName val="0"/>
          <c:showPercent val="0"/>
          <c:showBubbleSize val="0"/>
        </c:dLbls>
        <c:gapWidth val="219"/>
        <c:overlap val="-27"/>
        <c:axId val="-850594624"/>
        <c:axId val="-850594080"/>
        <c:extLst xmlns:c16r2="http://schemas.microsoft.com/office/drawing/2015/06/chart"/>
      </c:barChart>
      <c:catAx>
        <c:axId val="-850594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4080"/>
        <c:crosses val="autoZero"/>
        <c:auto val="1"/>
        <c:lblAlgn val="ctr"/>
        <c:lblOffset val="100"/>
        <c:noMultiLvlLbl val="0"/>
      </c:catAx>
      <c:valAx>
        <c:axId val="-85059408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4624"/>
        <c:crosses val="autoZero"/>
        <c:crossBetween val="between"/>
      </c:valAx>
      <c:spPr>
        <a:noFill/>
        <a:ln>
          <a:solidFill>
            <a:sysClr val="windowText" lastClr="000000"/>
          </a:solidFill>
        </a:ln>
        <a:effectLst/>
      </c:spPr>
    </c:plotArea>
    <c:legend>
      <c:legendPos val="b"/>
      <c:layout>
        <c:manualLayout>
          <c:xMode val="edge"/>
          <c:yMode val="edge"/>
          <c:x val="0.53879085410705796"/>
          <c:y val="0.131950508731175"/>
          <c:w val="0.43667180668128802"/>
          <c:h val="9.6322384910076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CB11 - Vote for Socialists / Communists / Greens / Left block by gender in Portugal</a:t>
            </a:r>
            <a:endParaRPr lang="en-US">
              <a:effectLst/>
            </a:endParaRPr>
          </a:p>
        </c:rich>
      </c:tx>
      <c:layout>
        <c:manualLayout>
          <c:xMode val="edge"/>
          <c:yMode val="edge"/>
          <c:x val="0.117950023668161"/>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792997229887701"/>
          <c:w val="0.91062130312926604"/>
          <c:h val="0.70749614649931403"/>
        </c:manualLayout>
      </c:layout>
      <c:barChart>
        <c:barDir val="col"/>
        <c:grouping val="clustered"/>
        <c:varyColors val="0"/>
        <c:ser>
          <c:idx val="0"/>
          <c:order val="0"/>
          <c:tx>
            <c:strRef>
              <c:f>r_vote!$B$34</c:f>
              <c:strCache>
                <c:ptCount val="1"/>
                <c:pt idx="0">
                  <c:v>Woman</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r_vote!$D$34:$G$34</c:f>
              <c:numCache>
                <c:formatCode>General</c:formatCode>
                <c:ptCount val="4"/>
                <c:pt idx="0">
                  <c:v>0.46035258436253401</c:v>
                </c:pt>
                <c:pt idx="1">
                  <c:v>0.456379731233026</c:v>
                </c:pt>
                <c:pt idx="2">
                  <c:v>0.55676084388202329</c:v>
                </c:pt>
                <c:pt idx="3">
                  <c:v>0.57892069434648297</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r_vote!$B$35</c:f>
              <c:strCache>
                <c:ptCount val="1"/>
                <c:pt idx="0">
                  <c:v>Man</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r_vote!$D$35:$G$35</c:f>
              <c:numCache>
                <c:formatCode>General</c:formatCode>
                <c:ptCount val="4"/>
                <c:pt idx="0">
                  <c:v>0.55751894722648743</c:v>
                </c:pt>
                <c:pt idx="1">
                  <c:v>0.49003490015301804</c:v>
                </c:pt>
                <c:pt idx="2">
                  <c:v>0.55103852465949754</c:v>
                </c:pt>
                <c:pt idx="3">
                  <c:v>0.60224923216718707</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850590816"/>
        <c:axId val="-850588096"/>
        <c:extLst xmlns:c16r2="http://schemas.microsoft.com/office/drawing/2015/06/chart"/>
      </c:barChart>
      <c:catAx>
        <c:axId val="-8505908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8096"/>
        <c:crosses val="autoZero"/>
        <c:auto val="1"/>
        <c:lblAlgn val="ctr"/>
        <c:lblOffset val="100"/>
        <c:noMultiLvlLbl val="0"/>
      </c:catAx>
      <c:valAx>
        <c:axId val="-8505880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90816"/>
        <c:crosses val="autoZero"/>
        <c:crossBetween val="between"/>
      </c:valAx>
      <c:spPr>
        <a:noFill/>
        <a:ln>
          <a:solidFill>
            <a:sysClr val="windowText" lastClr="000000"/>
          </a:solidFill>
        </a:ln>
        <a:effectLst/>
      </c:spPr>
    </c:plotArea>
    <c:legend>
      <c:legendPos val="b"/>
      <c:layout>
        <c:manualLayout>
          <c:xMode val="edge"/>
          <c:yMode val="edge"/>
          <c:x val="0.66408147696293096"/>
          <c:y val="0.1549445294929530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CB12 - Vote for Socialists / Communists / Greens / Left block by union membership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5408418845521"/>
          <c:w val="0.91062130312926604"/>
          <c:h val="0.72001769291439199"/>
        </c:manualLayout>
      </c:layout>
      <c:barChart>
        <c:barDir val="col"/>
        <c:grouping val="clustered"/>
        <c:varyColors val="0"/>
        <c:ser>
          <c:idx val="0"/>
          <c:order val="0"/>
          <c:tx>
            <c:strRef>
              <c:f>r_vote!$B$36</c:f>
              <c:strCache>
                <c:ptCount val="1"/>
                <c:pt idx="0">
                  <c:v>Not union member</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r_vote!$D$36:$G$36</c:f>
              <c:numCache>
                <c:formatCode>General</c:formatCode>
                <c:ptCount val="4"/>
                <c:pt idx="0">
                  <c:v>0.48909418123347792</c:v>
                </c:pt>
                <c:pt idx="1">
                  <c:v>0.45474714130831106</c:v>
                </c:pt>
                <c:pt idx="2">
                  <c:v>0.53629176144930557</c:v>
                </c:pt>
                <c:pt idx="3">
                  <c:v>0.58383248699775925</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strRef>
              <c:f>r_vote!$B$37</c:f>
              <c:strCache>
                <c:ptCount val="1"/>
                <c:pt idx="0">
                  <c:v>Union member</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r_vote!$D$37:$G$37</c:f>
              <c:numCache>
                <c:formatCode>General</c:formatCode>
                <c:ptCount val="4"/>
                <c:pt idx="0">
                  <c:v>0.63690556009228583</c:v>
                </c:pt>
                <c:pt idx="1">
                  <c:v>0.66641174310414553</c:v>
                </c:pt>
                <c:pt idx="2">
                  <c:v>0.69546041870844766</c:v>
                </c:pt>
                <c:pt idx="3">
                  <c:v>0.74484079154383309</c:v>
                </c:pt>
              </c:numCache>
            </c:numRef>
          </c:val>
          <c:extLst xmlns:c16r2="http://schemas.microsoft.com/office/drawing/2015/06/chart">
            <c:ext xmlns:c16="http://schemas.microsoft.com/office/drawing/2014/chart" uri="{C3380CC4-5D6E-409C-BE32-E72D297353CC}">
              <c16:uniqueId val="{00000003-DF21-4DDB-B243-1EF75241797A}"/>
            </c:ext>
          </c:extLst>
        </c:ser>
        <c:dLbls>
          <c:showLegendKey val="0"/>
          <c:showVal val="0"/>
          <c:showCatName val="0"/>
          <c:showSerName val="0"/>
          <c:showPercent val="0"/>
          <c:showBubbleSize val="0"/>
        </c:dLbls>
        <c:gapWidth val="219"/>
        <c:overlap val="-27"/>
        <c:axId val="-1123312224"/>
        <c:axId val="-1123317120"/>
        <c:extLst xmlns:c16r2="http://schemas.microsoft.com/office/drawing/2015/06/chart"/>
      </c:barChart>
      <c:catAx>
        <c:axId val="-1123312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7120"/>
        <c:crosses val="autoZero"/>
        <c:auto val="1"/>
        <c:lblAlgn val="ctr"/>
        <c:lblOffset val="100"/>
        <c:noMultiLvlLbl val="0"/>
      </c:catAx>
      <c:valAx>
        <c:axId val="-11233171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2224"/>
        <c:crosses val="autoZero"/>
        <c:crossBetween val="between"/>
      </c:valAx>
      <c:spPr>
        <a:noFill/>
        <a:ln>
          <a:solidFill>
            <a:sysClr val="windowText" lastClr="000000"/>
          </a:solidFill>
        </a:ln>
        <a:effectLst/>
      </c:spPr>
    </c:plotArea>
    <c:legend>
      <c:legendPos val="b"/>
      <c:layout>
        <c:manualLayout>
          <c:xMode val="edge"/>
          <c:yMode val="edge"/>
          <c:x val="8.8295306574522503E-2"/>
          <c:y val="0.12779823100475901"/>
          <c:w val="0.42207140530222498"/>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solidFill>
                  <a:srgbClr val="000000"/>
                </a:solidFill>
              </a:rPr>
              <a:t>Figure C2 - Vote for Socialists / Communists / Greens / Left bloc among tertiary-educated and top-income voters in Portugal, after controls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434139472456"/>
          <c:w val="0.90363229580889004"/>
          <c:h val="0.6701880221807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Difference between (% of univ. graduates) and (% of other voters) voting Socialists / Communists / Greens / Left bloc,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4"/>
                <c:pt idx="0">
                  <c:v>1983-87</c:v>
                </c:pt>
                <c:pt idx="1">
                  <c:v>1991-95</c:v>
                </c:pt>
                <c:pt idx="2">
                  <c:v>2002-09</c:v>
                </c:pt>
                <c:pt idx="3">
                  <c:v>2015-19</c:v>
                </c:pt>
              </c:strCache>
            </c:strRef>
          </c:cat>
          <c:val>
            <c:numRef>
              <c:f>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1-0459-40ED-82F9-DB2A14714B76}"/>
            </c:ext>
          </c:extLst>
        </c:ser>
        <c:ser>
          <c:idx val="2"/>
          <c:order val="2"/>
          <c:tx>
            <c:v>Difference between (% of top 10%) and (% of bottom 90%) earners voting Socialists / Communists / Greens / Left bloc,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4"/>
                <c:pt idx="0">
                  <c:v>1983-87</c:v>
                </c:pt>
                <c:pt idx="1">
                  <c:v>1991-95</c:v>
                </c:pt>
                <c:pt idx="2">
                  <c:v>2002-09</c:v>
                </c:pt>
                <c:pt idx="3">
                  <c:v>2015-19</c:v>
                </c:pt>
              </c:strCache>
            </c:strRef>
          </c:cat>
          <c:val>
            <c:numRef>
              <c:f>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2-0459-40ED-82F9-DB2A14714B76}"/>
            </c:ext>
          </c:extLst>
        </c:ser>
        <c:dLbls>
          <c:showLegendKey val="0"/>
          <c:showVal val="0"/>
          <c:showCatName val="0"/>
          <c:showSerName val="0"/>
          <c:showPercent val="0"/>
          <c:showBubbleSize val="0"/>
        </c:dLbls>
        <c:smooth val="0"/>
        <c:axId val="-712706816"/>
        <c:axId val="-712711712"/>
      </c:lineChart>
      <c:catAx>
        <c:axId val="-7127068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1712"/>
        <c:crosses val="autoZero"/>
        <c:auto val="1"/>
        <c:lblAlgn val="ctr"/>
        <c:lblOffset val="200"/>
        <c:noMultiLvlLbl val="0"/>
      </c:catAx>
      <c:valAx>
        <c:axId val="-712711712"/>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68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8300751960702E-2"/>
          <c:y val="0.14027579224728001"/>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CB13 - Vote for Socialists / Communists / Greens / Left block by marital status in Portugal</a:t>
            </a:r>
            <a:endParaRPr lang="en-US">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375202256355999"/>
          <c:w val="0.91062130312926604"/>
          <c:h val="0.71167409623463096"/>
        </c:manualLayout>
      </c:layout>
      <c:barChart>
        <c:barDir val="col"/>
        <c:grouping val="clustered"/>
        <c:varyColors val="0"/>
        <c:ser>
          <c:idx val="0"/>
          <c:order val="0"/>
          <c:tx>
            <c:strRef>
              <c:f>r_vote!$B$38</c:f>
              <c:strCache>
                <c:ptCount val="1"/>
                <c:pt idx="0">
                  <c:v>Single</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r_vote!$D$38:$G$38</c:f>
              <c:numCache>
                <c:formatCode>General</c:formatCode>
                <c:ptCount val="4"/>
                <c:pt idx="0">
                  <c:v>0.46916821375459788</c:v>
                </c:pt>
                <c:pt idx="1">
                  <c:v>0.33102990895259804</c:v>
                </c:pt>
                <c:pt idx="2">
                  <c:v>0.5694757540176022</c:v>
                </c:pt>
                <c:pt idx="3">
                  <c:v>0.62516771912943969</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strRef>
              <c:f>r_vote!$B$39</c:f>
              <c:strCache>
                <c:ptCount val="1"/>
                <c:pt idx="0">
                  <c:v>Married / Partner</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r_vote!$D$39:$G$39</c:f>
              <c:numCache>
                <c:formatCode>General</c:formatCode>
                <c:ptCount val="4"/>
                <c:pt idx="0">
                  <c:v>0.51810267076841232</c:v>
                </c:pt>
                <c:pt idx="1">
                  <c:v>0.43219708231823062</c:v>
                </c:pt>
                <c:pt idx="2">
                  <c:v>0.54815618325620907</c:v>
                </c:pt>
                <c:pt idx="3">
                  <c:v>0.56997680257283134</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1123307328"/>
        <c:axId val="-1123313312"/>
        <c:extLst xmlns:c16r2="http://schemas.microsoft.com/office/drawing/2015/06/chart"/>
      </c:barChart>
      <c:catAx>
        <c:axId val="-1123307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3312"/>
        <c:crosses val="autoZero"/>
        <c:auto val="1"/>
        <c:lblAlgn val="ctr"/>
        <c:lblOffset val="100"/>
        <c:noMultiLvlLbl val="0"/>
      </c:catAx>
      <c:valAx>
        <c:axId val="-112331331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07328"/>
        <c:crosses val="autoZero"/>
        <c:crossBetween val="between"/>
      </c:valAx>
      <c:spPr>
        <a:noFill/>
        <a:ln>
          <a:solidFill>
            <a:sysClr val="windowText" lastClr="000000"/>
          </a:solidFill>
        </a:ln>
        <a:effectLst/>
      </c:spPr>
    </c:plotArea>
    <c:legend>
      <c:legendPos val="b"/>
      <c:layout>
        <c:manualLayout>
          <c:xMode val="edge"/>
          <c:yMode val="edge"/>
          <c:x val="0.65038078501552499"/>
          <c:y val="0.13822927634127399"/>
          <c:w val="0.32346564215502799"/>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CB14 - Vote for Socialists / Communists / Greens / Left block by  social class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43001104655"/>
          <c:w val="0.91062130312926604"/>
          <c:h val="0.69906001455650302"/>
        </c:manualLayout>
      </c:layout>
      <c:barChart>
        <c:barDir val="col"/>
        <c:grouping val="clustered"/>
        <c:varyColors val="0"/>
        <c:ser>
          <c:idx val="0"/>
          <c:order val="0"/>
          <c:tx>
            <c:strRef>
              <c:f>r_vote2!$B$40</c:f>
              <c:strCache>
                <c:ptCount val="1"/>
                <c:pt idx="0">
                  <c:v>Working class</c:v>
                </c:pt>
              </c:strCache>
            </c:strRef>
          </c:tx>
          <c:spPr>
            <a:solidFill>
              <a:srgbClr val="FF0000"/>
            </a:solidFill>
            <a:ln>
              <a:solidFill>
                <a:srgbClr val="FF0000"/>
              </a:solidFill>
            </a:ln>
            <a:effectLst/>
          </c:spPr>
          <c:invertIfNegative val="0"/>
          <c:cat>
            <c:strRef>
              <c:f>r_vote2!$D$1:$F$1</c:f>
              <c:strCache>
                <c:ptCount val="3"/>
                <c:pt idx="0">
                  <c:v>1983-87</c:v>
                </c:pt>
                <c:pt idx="1">
                  <c:v>1991-95</c:v>
                </c:pt>
                <c:pt idx="2">
                  <c:v>2015-19</c:v>
                </c:pt>
              </c:strCache>
            </c:strRef>
          </c:cat>
          <c:val>
            <c:numRef>
              <c:f>r_vote2!$D$40:$F$40</c:f>
              <c:numCache>
                <c:formatCode>General</c:formatCode>
                <c:ptCount val="3"/>
                <c:pt idx="0">
                  <c:v>0.61380545975663803</c:v>
                </c:pt>
                <c:pt idx="1">
                  <c:v>0.52634162301118781</c:v>
                </c:pt>
                <c:pt idx="2">
                  <c:v>0.67946079984947627</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strRef>
              <c:f>r_vote2!$B$41</c:f>
              <c:strCache>
                <c:ptCount val="1"/>
                <c:pt idx="0">
                  <c:v>Middle class</c:v>
                </c:pt>
              </c:strCache>
            </c:strRef>
          </c:tx>
          <c:spPr>
            <a:solidFill>
              <a:schemeClr val="accent5"/>
            </a:solidFill>
            <a:ln>
              <a:solidFill>
                <a:schemeClr val="accent5"/>
              </a:solidFill>
            </a:ln>
            <a:effectLst/>
          </c:spPr>
          <c:invertIfNegative val="0"/>
          <c:cat>
            <c:strRef>
              <c:f>r_vote2!$D$1:$F$1</c:f>
              <c:strCache>
                <c:ptCount val="3"/>
                <c:pt idx="0">
                  <c:v>1983-87</c:v>
                </c:pt>
                <c:pt idx="1">
                  <c:v>1991-95</c:v>
                </c:pt>
                <c:pt idx="2">
                  <c:v>2015-19</c:v>
                </c:pt>
              </c:strCache>
            </c:strRef>
          </c:cat>
          <c:val>
            <c:numRef>
              <c:f>r_vote2!$D$41:$F$41</c:f>
              <c:numCache>
                <c:formatCode>General</c:formatCode>
                <c:ptCount val="3"/>
                <c:pt idx="0">
                  <c:v>0.50658054761626703</c:v>
                </c:pt>
                <c:pt idx="1">
                  <c:v>0.47009594901969232</c:v>
                </c:pt>
                <c:pt idx="2">
                  <c:v>0.5538326643138709</c:v>
                </c:pt>
              </c:numCache>
            </c:numRef>
          </c:val>
          <c:extLst xmlns:c16r2="http://schemas.microsoft.com/office/drawing/2015/06/chart">
            <c:ext xmlns:c16="http://schemas.microsoft.com/office/drawing/2014/chart" uri="{C3380CC4-5D6E-409C-BE32-E72D297353CC}">
              <c16:uniqueId val="{00000002-A750-4E50-8413-85A40D3CF47A}"/>
            </c:ext>
          </c:extLst>
        </c:ser>
        <c:dLbls>
          <c:showLegendKey val="0"/>
          <c:showVal val="0"/>
          <c:showCatName val="0"/>
          <c:showSerName val="0"/>
          <c:showPercent val="0"/>
          <c:showBubbleSize val="0"/>
        </c:dLbls>
        <c:gapWidth val="219"/>
        <c:overlap val="-27"/>
        <c:axId val="-1123304064"/>
        <c:axId val="-1123316032"/>
        <c:extLst xmlns:c16r2="http://schemas.microsoft.com/office/drawing/2015/06/chart"/>
      </c:barChart>
      <c:catAx>
        <c:axId val="-1123304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6032"/>
        <c:crosses val="autoZero"/>
        <c:auto val="1"/>
        <c:lblAlgn val="ctr"/>
        <c:lblOffset val="100"/>
        <c:noMultiLvlLbl val="0"/>
      </c:catAx>
      <c:valAx>
        <c:axId val="-112331603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04064"/>
        <c:crosses val="autoZero"/>
        <c:crossBetween val="between"/>
      </c:valAx>
      <c:spPr>
        <a:noFill/>
        <a:ln>
          <a:solidFill>
            <a:sysClr val="windowText" lastClr="000000"/>
          </a:solidFill>
        </a:ln>
        <a:effectLst/>
      </c:spPr>
    </c:plotArea>
    <c:legend>
      <c:legendPos val="b"/>
      <c:layout>
        <c:manualLayout>
          <c:xMode val="edge"/>
          <c:yMode val="edge"/>
          <c:x val="0.621694698044579"/>
          <c:y val="0.121566900973006"/>
          <c:w val="0.34295792735623798"/>
          <c:h val="5.75868819677574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CB15 - Vote for Socialists / Communists / Greens / Left block by age group in Portugal</a:t>
            </a:r>
            <a:endParaRPr lang="en-US">
              <a:effectLst/>
            </a:endParaRPr>
          </a:p>
        </c:rich>
      </c:tx>
      <c:layout>
        <c:manualLayout>
          <c:xMode val="edge"/>
          <c:yMode val="edge"/>
          <c:x val="0.117319230660191"/>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1663047695902"/>
          <c:w val="0.91062130312926604"/>
          <c:h val="0.71376307110228898"/>
        </c:manualLayout>
      </c:layout>
      <c:barChart>
        <c:barDir val="col"/>
        <c:grouping val="clustered"/>
        <c:varyColors val="0"/>
        <c:ser>
          <c:idx val="0"/>
          <c:order val="0"/>
          <c:tx>
            <c:strRef>
              <c:f>r_vote!$B$42</c:f>
              <c:strCache>
                <c:ptCount val="1"/>
                <c:pt idx="0">
                  <c:v>20-40</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r_vote!$D$42:$G$42</c:f>
              <c:numCache>
                <c:formatCode>General</c:formatCode>
                <c:ptCount val="4"/>
                <c:pt idx="0">
                  <c:v>0.56101393120558463</c:v>
                </c:pt>
                <c:pt idx="1">
                  <c:v>0.49644743411234965</c:v>
                </c:pt>
                <c:pt idx="2">
                  <c:v>0.57605301930969843</c:v>
                </c:pt>
                <c:pt idx="3">
                  <c:v>0.560880552730878</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strRef>
              <c:f>r_vote!$B$43</c:f>
              <c:strCache>
                <c:ptCount val="1"/>
                <c:pt idx="0">
                  <c:v>40-60</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r_vote!$D$43:$G$43</c:f>
              <c:numCache>
                <c:formatCode>General</c:formatCode>
                <c:ptCount val="4"/>
                <c:pt idx="0">
                  <c:v>0.53261895836729989</c:v>
                </c:pt>
                <c:pt idx="1">
                  <c:v>0.51765077362424916</c:v>
                </c:pt>
                <c:pt idx="2">
                  <c:v>0.5928916271007959</c:v>
                </c:pt>
                <c:pt idx="3">
                  <c:v>0.5905088665088245</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strRef>
              <c:f>r_vote!$B$44</c:f>
              <c:strCache>
                <c:ptCount val="1"/>
                <c:pt idx="0">
                  <c:v>60+</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r_vote!$D$44:$G$44</c:f>
              <c:numCache>
                <c:formatCode>General</c:formatCode>
                <c:ptCount val="4"/>
                <c:pt idx="0">
                  <c:v>0.42944002111840807</c:v>
                </c:pt>
                <c:pt idx="1">
                  <c:v>0.38165948482429479</c:v>
                </c:pt>
                <c:pt idx="2">
                  <c:v>0.49081175104198427</c:v>
                </c:pt>
                <c:pt idx="3">
                  <c:v>0.60616304811718558</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712713344"/>
        <c:axId val="-712708992"/>
        <c:extLst xmlns:c16r2="http://schemas.microsoft.com/office/drawing/2015/06/chart"/>
      </c:barChart>
      <c:catAx>
        <c:axId val="-712713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8992"/>
        <c:crosses val="autoZero"/>
        <c:auto val="1"/>
        <c:lblAlgn val="ctr"/>
        <c:lblOffset val="100"/>
        <c:noMultiLvlLbl val="0"/>
      </c:catAx>
      <c:valAx>
        <c:axId val="-71270899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3344"/>
        <c:crosses val="autoZero"/>
        <c:crossBetween val="between"/>
      </c:valAx>
      <c:spPr>
        <a:noFill/>
        <a:ln>
          <a:solidFill>
            <a:sysClr val="windowText" lastClr="000000"/>
          </a:solidFill>
        </a:ln>
        <a:effectLst/>
      </c:spPr>
    </c:plotArea>
    <c:legend>
      <c:legendPos val="b"/>
      <c:layout>
        <c:manualLayout>
          <c:xMode val="edge"/>
          <c:yMode val="edge"/>
          <c:x val="0.67910979367577995"/>
          <c:y val="0.134044582671345"/>
          <c:w val="0.29417433749114902"/>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CB16 - Vote for Socialists / Communists / Greens / Left block by country of birth in Portugal</a:t>
            </a:r>
            <a:endParaRPr lang="en-US">
              <a:effectLst/>
            </a:endParaRPr>
          </a:p>
        </c:rich>
      </c:tx>
      <c:layout/>
      <c:overlay val="0"/>
      <c:spPr>
        <a:noFill/>
        <a:ln>
          <a:noFill/>
        </a:ln>
        <a:effectLst/>
      </c:spPr>
    </c:title>
    <c:autoTitleDeleted val="0"/>
    <c:plotArea>
      <c:layout>
        <c:manualLayout>
          <c:layoutTarget val="inner"/>
          <c:xMode val="edge"/>
          <c:yMode val="edge"/>
          <c:x val="7.4334098845270605E-2"/>
          <c:y val="0.10912919848995099"/>
          <c:w val="0.91062130312926604"/>
          <c:h val="0.72629692030824"/>
        </c:manualLayout>
      </c:layout>
      <c:barChart>
        <c:barDir val="col"/>
        <c:grouping val="clustered"/>
        <c:varyColors val="0"/>
        <c:ser>
          <c:idx val="0"/>
          <c:order val="0"/>
          <c:tx>
            <c:strRef>
              <c:f>r_vote!$B$45</c:f>
              <c:strCache>
                <c:ptCount val="1"/>
                <c:pt idx="0">
                  <c:v>Portugal</c:v>
                </c:pt>
              </c:strCache>
            </c:strRef>
          </c:tx>
          <c:spPr>
            <a:solidFill>
              <a:schemeClr val="accent5"/>
            </a:solidFill>
            <a:ln>
              <a:solidFill>
                <a:schemeClr val="accent5"/>
              </a:solidFill>
            </a:ln>
            <a:effectLst/>
          </c:spPr>
          <c:invertIfNegative val="0"/>
          <c:cat>
            <c:strRef>
              <c:f>r_vote!$G$1</c:f>
              <c:strCache>
                <c:ptCount val="1"/>
                <c:pt idx="0">
                  <c:v>2015-19</c:v>
                </c:pt>
              </c:strCache>
            </c:strRef>
          </c:cat>
          <c:val>
            <c:numRef>
              <c:f>r_vote!$G$45</c:f>
              <c:numCache>
                <c:formatCode>General</c:formatCode>
                <c:ptCount val="1"/>
                <c:pt idx="0">
                  <c:v>0.5916292491878643</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strRef>
              <c:f>r_vote!$B$46</c:f>
              <c:strCache>
                <c:ptCount val="1"/>
                <c:pt idx="0">
                  <c:v>Brazil</c:v>
                </c:pt>
              </c:strCache>
            </c:strRef>
          </c:tx>
          <c:spPr>
            <a:solidFill>
              <a:srgbClr val="FF0000"/>
            </a:solidFill>
            <a:ln>
              <a:solidFill>
                <a:srgbClr val="FF0000"/>
              </a:solidFill>
            </a:ln>
            <a:effectLst/>
          </c:spPr>
          <c:invertIfNegative val="0"/>
          <c:cat>
            <c:strRef>
              <c:f>r_vote!$G$1</c:f>
              <c:strCache>
                <c:ptCount val="1"/>
                <c:pt idx="0">
                  <c:v>2015-19</c:v>
                </c:pt>
              </c:strCache>
            </c:strRef>
          </c:cat>
          <c:val>
            <c:numRef>
              <c:f>r_vote!$G$46</c:f>
              <c:numCache>
                <c:formatCode>General</c:formatCode>
                <c:ptCount val="1"/>
                <c:pt idx="0">
                  <c:v>0.69726367009703794</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strRef>
              <c:f>r_vote!$B$47</c:f>
              <c:strCache>
                <c:ptCount val="1"/>
                <c:pt idx="0">
                  <c:v>Other ex-colony</c:v>
                </c:pt>
              </c:strCache>
            </c:strRef>
          </c:tx>
          <c:spPr>
            <a:solidFill>
              <a:schemeClr val="accent6"/>
            </a:solidFill>
            <a:ln>
              <a:solidFill>
                <a:schemeClr val="accent6"/>
              </a:solidFill>
            </a:ln>
            <a:effectLst/>
          </c:spPr>
          <c:invertIfNegative val="0"/>
          <c:cat>
            <c:strRef>
              <c:f>r_vote!$G$1</c:f>
              <c:strCache>
                <c:ptCount val="1"/>
                <c:pt idx="0">
                  <c:v>2015-19</c:v>
                </c:pt>
              </c:strCache>
            </c:strRef>
          </c:cat>
          <c:val>
            <c:numRef>
              <c:f>r_vote!$G$47</c:f>
              <c:numCache>
                <c:formatCode>General</c:formatCode>
                <c:ptCount val="1"/>
                <c:pt idx="0">
                  <c:v>0.51893908557631674</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850582656"/>
        <c:axId val="-850583200"/>
        <c:extLst xmlns:c16r2="http://schemas.microsoft.com/office/drawing/2015/06/chart"/>
      </c:barChart>
      <c:catAx>
        <c:axId val="-8505826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3200"/>
        <c:crosses val="autoZero"/>
        <c:auto val="1"/>
        <c:lblAlgn val="ctr"/>
        <c:lblOffset val="100"/>
        <c:noMultiLvlLbl val="0"/>
      </c:catAx>
      <c:valAx>
        <c:axId val="-85058320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2656"/>
        <c:crosses val="autoZero"/>
        <c:crossBetween val="between"/>
      </c:valAx>
      <c:spPr>
        <a:noFill/>
        <a:ln>
          <a:solidFill>
            <a:sysClr val="windowText" lastClr="000000"/>
          </a:solidFill>
        </a:ln>
        <a:effectLst/>
      </c:spPr>
    </c:plotArea>
    <c:legend>
      <c:legendPos val="b"/>
      <c:layout>
        <c:manualLayout>
          <c:xMode val="edge"/>
          <c:yMode val="edge"/>
          <c:x val="0.39784040851580599"/>
          <c:y val="0.123603162543463"/>
          <c:w val="0.57543852255543004"/>
          <c:h val="8.69102367499366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CB17 - Vote for Socialists / Communists / Greens / Left block  among highest-educated and top-income voters in Portugal</a:t>
            </a:r>
            <a:endParaRPr lang="en-US">
              <a:effectLst/>
            </a:endParaRPr>
          </a:p>
        </c:rich>
      </c:tx>
      <c:layout>
        <c:manualLayout>
          <c:xMode val="edge"/>
          <c:yMode val="edge"/>
          <c:x val="0.13523647972398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r_votediff!$V$2:$V$5</c:f>
              <c:numCache>
                <c:formatCode>General</c:formatCode>
                <c:ptCount val="4"/>
                <c:pt idx="0">
                  <c:v>-2.787562370300293</c:v>
                </c:pt>
                <c:pt idx="1">
                  <c:v>-3.0766744613647461</c:v>
                </c:pt>
                <c:pt idx="2">
                  <c:v>-6.7202134132385254</c:v>
                </c:pt>
                <c:pt idx="3">
                  <c:v>-15.619052886962891</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Socialists / Communists / Greens / Left bloc</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r_votediff!$AE$2:$AE$5</c:f>
              <c:numCache>
                <c:formatCode>General</c:formatCode>
                <c:ptCount val="4"/>
                <c:pt idx="0">
                  <c:v>-6.049534797668457</c:v>
                </c:pt>
                <c:pt idx="1">
                  <c:v>-3.0313286781311035</c:v>
                </c:pt>
                <c:pt idx="2">
                  <c:v>-11.31120777130127</c:v>
                </c:pt>
                <c:pt idx="3">
                  <c:v>-13.357698440551758</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123315488"/>
        <c:axId val="-1123314400"/>
      </c:lineChart>
      <c:catAx>
        <c:axId val="-11233154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4400"/>
        <c:crosses val="autoZero"/>
        <c:auto val="1"/>
        <c:lblAlgn val="ctr"/>
        <c:lblOffset val="200"/>
        <c:noMultiLvlLbl val="0"/>
      </c:catAx>
      <c:valAx>
        <c:axId val="-1123314400"/>
        <c:scaling>
          <c:orientation val="minMax"/>
          <c:max val="4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5488"/>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5.93489536905423E-2"/>
          <c:y val="0.13620006157634501"/>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CB18 - Vote for Socialists / Communists / Greens / Left block  among tertiary-educated voters in Portugal</a:t>
            </a:r>
            <a:endParaRPr lang="en-US">
              <a:effectLst/>
            </a:endParaRPr>
          </a:p>
        </c:rich>
      </c:tx>
      <c:layout>
        <c:manualLayout>
          <c:xMode val="edge"/>
          <c:yMode val="edge"/>
          <c:x val="0.1338726609971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28371502633"/>
          <c:w val="0.90363229580889004"/>
          <c:h val="0.6763937780130290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tertiary-educated)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r_votediff!$D$2:$D$5</c:f>
              <c:numCache>
                <c:formatCode>General</c:formatCode>
                <c:ptCount val="4"/>
                <c:pt idx="0">
                  <c:v>-2.6372101306915283</c:v>
                </c:pt>
                <c:pt idx="1">
                  <c:v>-3.5738558769226074</c:v>
                </c:pt>
                <c:pt idx="2">
                  <c:v>-7.6797919273376465</c:v>
                </c:pt>
                <c:pt idx="3">
                  <c:v>-16.485231399536133</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r_votediff!$E$2:$E$5</c:f>
              <c:numCache>
                <c:formatCode>General</c:formatCode>
                <c:ptCount val="4"/>
                <c:pt idx="0">
                  <c:v>-2.0072073936462402</c:v>
                </c:pt>
                <c:pt idx="1">
                  <c:v>-0.4508318305015564</c:v>
                </c:pt>
                <c:pt idx="2">
                  <c:v>-6.0825490951538086</c:v>
                </c:pt>
                <c:pt idx="3">
                  <c:v>-15.087217330932617</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After controlling for income, age, gender, religion, religiosity, employment and marital status, class, union membership, region and rural-urban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r_votediff!$C$2:$C$5</c:f>
              <c:strCache>
                <c:ptCount val="4"/>
                <c:pt idx="0">
                  <c:v>1983-87</c:v>
                </c:pt>
                <c:pt idx="1">
                  <c:v>1991-95</c:v>
                </c:pt>
                <c:pt idx="2">
                  <c:v>2002-09</c:v>
                </c:pt>
                <c:pt idx="3">
                  <c:v>2015-19</c:v>
                </c:pt>
              </c:strCache>
            </c:strRef>
          </c:cat>
          <c:val>
            <c:numRef>
              <c:f>r_votediff!$F$2:$F$5</c:f>
              <c:numCache>
                <c:formatCode>General</c:formatCode>
                <c:ptCount val="4"/>
                <c:pt idx="0">
                  <c:v>-7.9067392349243164</c:v>
                </c:pt>
                <c:pt idx="1">
                  <c:v>-9.5325355529785156</c:v>
                </c:pt>
                <c:pt idx="2">
                  <c:v>-10.774425506591797</c:v>
                </c:pt>
                <c:pt idx="3">
                  <c:v>-16.854358673095703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712707904"/>
        <c:axId val="-712707360"/>
      </c:lineChart>
      <c:catAx>
        <c:axId val="-712707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360"/>
        <c:crosses val="autoZero"/>
        <c:auto val="1"/>
        <c:lblAlgn val="ctr"/>
        <c:lblOffset val="200"/>
        <c:noMultiLvlLbl val="0"/>
      </c:catAx>
      <c:valAx>
        <c:axId val="-71270736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79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8369005098E-2"/>
          <c:y val="0.12570398041824599"/>
          <c:w val="0.88267561229737102"/>
          <c:h val="0.204169330657909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CB19 - Vote for Socialists / Communists / Greens / Left block  among highest-educated voters in Portugal</a:t>
            </a:r>
            <a:endParaRPr lang="en-US">
              <a:effectLst/>
            </a:endParaRPr>
          </a:p>
        </c:rich>
      </c:tx>
      <c:layout>
        <c:manualLayout>
          <c:xMode val="edge"/>
          <c:yMode val="edge"/>
          <c:x val="0.13387266099719"/>
          <c:y val="4.1743401666514898E-3"/>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9588106583354"/>
          <c:w val="0.90363229580889004"/>
          <c:h val="0.6680340608348610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educ.)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r_votediff!$V$2:$V$5</c:f>
              <c:numCache>
                <c:formatCode>General</c:formatCode>
                <c:ptCount val="4"/>
                <c:pt idx="0">
                  <c:v>-2.787562370300293</c:v>
                </c:pt>
                <c:pt idx="1">
                  <c:v>-3.0766744613647461</c:v>
                </c:pt>
                <c:pt idx="2">
                  <c:v>-6.7202134132385254</c:v>
                </c:pt>
                <c:pt idx="3">
                  <c:v>-15.619052886962891</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r_votediff!$W$2:$W$5</c:f>
              <c:numCache>
                <c:formatCode>General</c:formatCode>
                <c:ptCount val="4"/>
                <c:pt idx="0">
                  <c:v>-2.7666587829589844</c:v>
                </c:pt>
                <c:pt idx="1">
                  <c:v>-0.58052593469619751</c:v>
                </c:pt>
                <c:pt idx="2">
                  <c:v>-4.8877382278442383</c:v>
                </c:pt>
                <c:pt idx="3">
                  <c:v>-13.774574279785156</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After controlling for income, age, gender, religion, religiosity, employment and marital status, class, union membership, region and rural-urban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r_votediff!$C$2:$C$5</c:f>
              <c:strCache>
                <c:ptCount val="4"/>
                <c:pt idx="0">
                  <c:v>1983-87</c:v>
                </c:pt>
                <c:pt idx="1">
                  <c:v>1991-95</c:v>
                </c:pt>
                <c:pt idx="2">
                  <c:v>2002-09</c:v>
                </c:pt>
                <c:pt idx="3">
                  <c:v>2015-19</c:v>
                </c:pt>
              </c:strCache>
            </c:strRef>
          </c:cat>
          <c:val>
            <c:numRef>
              <c:f>r_votediff!$X$2:$X$5</c:f>
              <c:numCache>
                <c:formatCode>General</c:formatCode>
                <c:ptCount val="4"/>
                <c:pt idx="0">
                  <c:v>-7.9346599578857422</c:v>
                </c:pt>
                <c:pt idx="1">
                  <c:v>-8.5591106414794922</c:v>
                </c:pt>
                <c:pt idx="2">
                  <c:v>-8.1336154937744141</c:v>
                </c:pt>
                <c:pt idx="3">
                  <c:v>-14.496103286743164</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850587008"/>
        <c:axId val="-850582112"/>
      </c:lineChart>
      <c:catAx>
        <c:axId val="-85058700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2112"/>
        <c:crosses val="autoZero"/>
        <c:auto val="1"/>
        <c:lblAlgn val="ctr"/>
        <c:lblOffset val="200"/>
        <c:noMultiLvlLbl val="0"/>
      </c:catAx>
      <c:valAx>
        <c:axId val="-850582112"/>
        <c:scaling>
          <c:orientation val="minMax"/>
          <c:max val="4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505870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6651078978598E-2"/>
          <c:y val="0.14241018895973301"/>
          <c:w val="0.88267561229737102"/>
          <c:h val="0.21251502545051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CB20 - Vote for Socialists / Communists / Greens / Left block  among primary-educated voters in Portugal</a:t>
            </a:r>
            <a:endParaRPr lang="en-US" sz="1680">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6507721150299"/>
          <c:w val="0.90363229580889004"/>
          <c:h val="0.6847570902067120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Difference between (% of primary educ.)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r_votediff!$G$2:$G$5</c:f>
              <c:numCache>
                <c:formatCode>General</c:formatCode>
                <c:ptCount val="4"/>
                <c:pt idx="0">
                  <c:v>2.7452361583709717</c:v>
                </c:pt>
                <c:pt idx="1">
                  <c:v>1.1143252849578857</c:v>
                </c:pt>
                <c:pt idx="2">
                  <c:v>2.1454566158354282E-3</c:v>
                </c:pt>
                <c:pt idx="3">
                  <c:v>4.1680684089660645</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r_votediff!$H$2:$H$5</c:f>
              <c:numCache>
                <c:formatCode>General</c:formatCode>
                <c:ptCount val="4"/>
                <c:pt idx="0">
                  <c:v>6.3632278442382813</c:v>
                </c:pt>
                <c:pt idx="1">
                  <c:v>0.95505118370056152</c:v>
                </c:pt>
                <c:pt idx="2">
                  <c:v>-0.11316463351249695</c:v>
                </c:pt>
                <c:pt idx="3">
                  <c:v>1.7601739168167114</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After controlling for income, age, gender, religion, religiosity, employment and marital status, class, union membership, region and rural-urban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r_votediff!$C$2:$C$5</c:f>
              <c:strCache>
                <c:ptCount val="4"/>
                <c:pt idx="0">
                  <c:v>1983-87</c:v>
                </c:pt>
                <c:pt idx="1">
                  <c:v>1991-95</c:v>
                </c:pt>
                <c:pt idx="2">
                  <c:v>2002-09</c:v>
                </c:pt>
                <c:pt idx="3">
                  <c:v>2015-19</c:v>
                </c:pt>
              </c:strCache>
            </c:strRef>
          </c:cat>
          <c:val>
            <c:numRef>
              <c:f>r_votediff!$I$2:$I$5</c:f>
              <c:numCache>
                <c:formatCode>General</c:formatCode>
                <c:ptCount val="4"/>
                <c:pt idx="0">
                  <c:v>12.297004699707031</c:v>
                </c:pt>
                <c:pt idx="1">
                  <c:v>6.9659924507141113</c:v>
                </c:pt>
                <c:pt idx="2">
                  <c:v>7.4040250778198242</c:v>
                </c:pt>
                <c:pt idx="3">
                  <c:v>7.2388887405395508</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1123311680"/>
        <c:axId val="-1125002944"/>
      </c:lineChart>
      <c:catAx>
        <c:axId val="-11233116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5002944"/>
        <c:crosses val="autoZero"/>
        <c:auto val="1"/>
        <c:lblAlgn val="ctr"/>
        <c:lblOffset val="200"/>
        <c:noMultiLvlLbl val="0"/>
      </c:catAx>
      <c:valAx>
        <c:axId val="-1125002944"/>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33116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49144321358494E-2"/>
          <c:y val="0.11943474166321"/>
          <c:w val="0.88267561229737102"/>
          <c:h val="0.195762369511485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CB21 - Vote for Socialists / Communists / Greens / Left block  among top 10% earners in Portugal</a:t>
            </a:r>
            <a:endParaRPr lang="en-US" sz="1680" b="1" i="0" u="none" strike="noStrike" kern="1200" spc="0" baseline="0">
              <a:solidFill>
                <a:sysClr val="windowText" lastClr="000000"/>
              </a:solidFill>
              <a:effectLst/>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49043369855"/>
          <c:w val="0.90363229580889004"/>
          <c:h val="0.6805731240483600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Difference between (% of top 10% earners)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4"/>
                <c:pt idx="0">
                  <c:v>1983-87</c:v>
                </c:pt>
                <c:pt idx="1">
                  <c:v>1991-95</c:v>
                </c:pt>
                <c:pt idx="2">
                  <c:v>2002-09</c:v>
                </c:pt>
                <c:pt idx="3">
                  <c:v>2015-19</c:v>
                </c:pt>
              </c:strCache>
            </c:strRef>
          </c:cat>
          <c:val>
            <c:numRef>
              <c:f>r_votediff!$AE$2:$AE$5</c:f>
              <c:numCache>
                <c:formatCode>General</c:formatCode>
                <c:ptCount val="4"/>
                <c:pt idx="0">
                  <c:v>-6.049534797668457</c:v>
                </c:pt>
                <c:pt idx="1">
                  <c:v>-3.0313286781311035</c:v>
                </c:pt>
                <c:pt idx="2">
                  <c:v>-11.31120777130127</c:v>
                </c:pt>
                <c:pt idx="3">
                  <c:v>-13.357698440551758</c:v>
                </c:pt>
              </c:numCache>
            </c:numRef>
          </c:val>
          <c:smooth val="0"/>
          <c:extLst xmlns:c16r2="http://schemas.microsoft.com/office/drawing/2015/06/chart">
            <c:ext xmlns:c16="http://schemas.microsoft.com/office/drawing/2014/chart" uri="{C3380CC4-5D6E-409C-BE32-E72D297353CC}">
              <c16:uniqueId val="{00000001-BFA6-4303-B0FB-2C1CB77FBCD9}"/>
            </c:ext>
          </c:extLst>
        </c:ser>
        <c:ser>
          <c:idx val="2"/>
          <c:order val="2"/>
          <c:tx>
            <c:v>After controlling for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4"/>
                <c:pt idx="0">
                  <c:v>1983-87</c:v>
                </c:pt>
                <c:pt idx="1">
                  <c:v>1991-95</c:v>
                </c:pt>
                <c:pt idx="2">
                  <c:v>2002-09</c:v>
                </c:pt>
                <c:pt idx="3">
                  <c:v>2015-19</c:v>
                </c:pt>
              </c:strCache>
            </c:strRef>
          </c:cat>
          <c:val>
            <c:numRef>
              <c:f>r_votediff!$AF$2:$AF$5</c:f>
              <c:numCache>
                <c:formatCode>General</c:formatCode>
                <c:ptCount val="4"/>
                <c:pt idx="0">
                  <c:v>-6.1583743095397949</c:v>
                </c:pt>
                <c:pt idx="1">
                  <c:v>-2.6194896697998047</c:v>
                </c:pt>
                <c:pt idx="2">
                  <c:v>-9.5213174819946289</c:v>
                </c:pt>
                <c:pt idx="3">
                  <c:v>-6.3276009559631348</c:v>
                </c:pt>
              </c:numCache>
            </c:numRef>
          </c:val>
          <c:smooth val="0"/>
          <c:extLst xmlns:c16r2="http://schemas.microsoft.com/office/drawing/2015/06/chart">
            <c:ext xmlns:c16="http://schemas.microsoft.com/office/drawing/2014/chart" uri="{C3380CC4-5D6E-409C-BE32-E72D297353CC}">
              <c16:uniqueId val="{00000002-BFA6-4303-B0FB-2C1CB77FBCD9}"/>
            </c:ext>
          </c:extLst>
        </c:ser>
        <c:ser>
          <c:idx val="3"/>
          <c:order val="3"/>
          <c:tx>
            <c:v>After controlling for education, age, gender, religion, religiosity, employment and marital status, class, union membership, region and rural-urban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4"/>
                <c:pt idx="0">
                  <c:v>1983-87</c:v>
                </c:pt>
                <c:pt idx="1">
                  <c:v>1991-95</c:v>
                </c:pt>
                <c:pt idx="2">
                  <c:v>2002-09</c:v>
                </c:pt>
                <c:pt idx="3">
                  <c:v>2015-19</c:v>
                </c:pt>
              </c:strCache>
            </c:strRef>
          </c:cat>
          <c:val>
            <c:numRef>
              <c:f>r_votediff!$AG$2:$AG$5</c:f>
              <c:numCache>
                <c:formatCode>General</c:formatCode>
                <c:ptCount val="4"/>
                <c:pt idx="0">
                  <c:v>-15.83103084564209</c:v>
                </c:pt>
                <c:pt idx="1">
                  <c:v>-10.31837272644043</c:v>
                </c:pt>
                <c:pt idx="2">
                  <c:v>-10.651640892028809</c:v>
                </c:pt>
                <c:pt idx="3">
                  <c:v>-6.9583578109741211</c:v>
                </c:pt>
              </c:numCache>
            </c:numRef>
          </c:val>
          <c:smooth val="0"/>
          <c:extLst xmlns:c16r2="http://schemas.microsoft.com/office/drawing/2015/06/chart">
            <c:ext xmlns:c16="http://schemas.microsoft.com/office/drawing/2014/chart" uri="{C3380CC4-5D6E-409C-BE32-E72D297353CC}">
              <c16:uniqueId val="{00000003-BFA6-4303-B0FB-2C1CB77FBCD9}"/>
            </c:ext>
          </c:extLst>
        </c:ser>
        <c:dLbls>
          <c:showLegendKey val="0"/>
          <c:showVal val="0"/>
          <c:showCatName val="0"/>
          <c:showSerName val="0"/>
          <c:showPercent val="0"/>
          <c:showBubbleSize val="0"/>
        </c:dLbls>
        <c:smooth val="0"/>
        <c:axId val="-1125001856"/>
        <c:axId val="-1124998592"/>
      </c:lineChart>
      <c:catAx>
        <c:axId val="-11250018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4998592"/>
        <c:crosses val="autoZero"/>
        <c:auto val="1"/>
        <c:lblAlgn val="ctr"/>
        <c:lblOffset val="200"/>
        <c:noMultiLvlLbl val="0"/>
      </c:catAx>
      <c:valAx>
        <c:axId val="-1124998592"/>
        <c:scaling>
          <c:orientation val="minMax"/>
          <c:max val="2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50018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75643863936901E-2"/>
          <c:y val="0.13405937032510601"/>
          <c:w val="0.88267561229737102"/>
          <c:h val="0.21251502545051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CB22 - Vote for Socialists / Communists / Greens / Left block  among Catholics and non-religious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794320363850001"/>
          <c:w val="0.90363229580889004"/>
          <c:h val="0.6596789637797150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E451-4F78-A6C8-AB146E49D8F2}"/>
            </c:ext>
          </c:extLst>
        </c:ser>
        <c:ser>
          <c:idx val="1"/>
          <c:order val="1"/>
          <c:tx>
            <c:v>Difference between (% of no religion)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r_votediff!$AH$2:$AH$5</c:f>
              <c:numCache>
                <c:formatCode>General</c:formatCode>
                <c:ptCount val="4"/>
                <c:pt idx="0">
                  <c:v>29.830949783325195</c:v>
                </c:pt>
                <c:pt idx="1">
                  <c:v>31.380212783813477</c:v>
                </c:pt>
                <c:pt idx="2">
                  <c:v>26.755857467651367</c:v>
                </c:pt>
                <c:pt idx="3">
                  <c:v>18.027036666870117</c:v>
                </c:pt>
              </c:numCache>
            </c:numRef>
          </c:val>
          <c:smooth val="0"/>
          <c:extLst xmlns:c16r2="http://schemas.microsoft.com/office/drawing/2015/06/chart">
            <c:ext xmlns:c16="http://schemas.microsoft.com/office/drawing/2014/chart" uri="{C3380CC4-5D6E-409C-BE32-E72D297353CC}">
              <c16:uniqueId val="{00000001-E451-4F78-A6C8-AB146E49D8F2}"/>
            </c:ext>
          </c:extLst>
        </c:ser>
        <c:ser>
          <c:idx val="4"/>
          <c:order val="3"/>
          <c:tx>
            <c:v>Difference between (% of Catholics) and (% of other voters) voting Socialists / Communists / Greens / Left bloc</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r_votediff!$AK$2:$AK$5</c:f>
              <c:numCache>
                <c:formatCode>General</c:formatCode>
                <c:ptCount val="4"/>
                <c:pt idx="0">
                  <c:v>-23.729272842407227</c:v>
                </c:pt>
                <c:pt idx="1">
                  <c:v>-22.872293472290039</c:v>
                </c:pt>
                <c:pt idx="2">
                  <c:v>-5.2402300834655762</c:v>
                </c:pt>
                <c:pt idx="3">
                  <c:v>-14.856201171875</c:v>
                </c:pt>
              </c:numCache>
            </c:numRef>
          </c:val>
          <c:smooth val="0"/>
          <c:extLst xmlns:c16r2="http://schemas.microsoft.com/office/drawing/2015/06/chart">
            <c:ext xmlns:c16="http://schemas.microsoft.com/office/drawing/2014/chart" uri="{C3380CC4-5D6E-409C-BE32-E72D297353CC}">
              <c16:uniqueId val="{00000000-F8CF-4F57-AF25-9242EB90880F}"/>
            </c:ext>
          </c:extLst>
        </c:ser>
        <c:dLbls>
          <c:showLegendKey val="0"/>
          <c:showVal val="0"/>
          <c:showCatName val="0"/>
          <c:showSerName val="0"/>
          <c:showPercent val="0"/>
          <c:showBubbleSize val="0"/>
        </c:dLbls>
        <c:smooth val="0"/>
        <c:axId val="-1124998048"/>
        <c:axId val="-828975088"/>
        <c:extLst xmlns:c16r2="http://schemas.microsoft.com/office/drawing/2015/06/chart">
          <c:ext xmlns:c15="http://schemas.microsoft.com/office/drawing/2012/chart" uri="{02D57815-91ED-43cb-92C2-25804820EDAC}">
            <c15:filteredLineSeries>
              <c15:ser>
                <c:idx val="3"/>
                <c:order val="2"/>
                <c:tx>
                  <c:v>After controlling for income, education, age, gender, employment status, marital status, perceived class, home ownership, location</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extLst xmlns:c16r2="http://schemas.microsoft.com/office/drawing/2015/06/chart">
                      <c:ex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r_votediff!$AM$2:$AM$7</c15:sqref>
                        </c15:formulaRef>
                      </c:ext>
                    </c:extLst>
                    <c:numCache>
                      <c:formatCode>General</c:formatCode>
                      <c:ptCount val="6"/>
                      <c:pt idx="0">
                        <c:v>-19.399196624755859</c:v>
                      </c:pt>
                      <c:pt idx="1">
                        <c:v>-18.319633483886719</c:v>
                      </c:pt>
                      <c:pt idx="2">
                        <c:v>-0.90562969446182251</c:v>
                      </c:pt>
                      <c:pt idx="3">
                        <c:v>-9.1646432876586914</c:v>
                      </c:pt>
                    </c:numCache>
                  </c:numRef>
                </c:val>
                <c:smooth val="0"/>
                <c:extLst xmlns:c16r2="http://schemas.microsoft.com/office/drawing/2015/06/chart">
                  <c:ext xmlns:c16="http://schemas.microsoft.com/office/drawing/2014/chart" uri="{C3380CC4-5D6E-409C-BE32-E72D297353CC}">
                    <c16:uniqueId val="{00000003-E451-4F78-A6C8-AB146E49D8F2}"/>
                  </c:ext>
                </c:extLst>
              </c15:ser>
            </c15:filteredLineSeries>
            <c15:filteredLineSeries>
              <c15:ser>
                <c:idx val="2"/>
                <c:order val="4"/>
                <c:tx>
                  <c:v>After controlling for income, education, age, gender, employment status, marital status, perceived class, home ownership, location</c:v>
                </c:tx>
                <c:spPr>
                  <a:ln w="28575" cap="rnd">
                    <a:solidFill>
                      <a:schemeClr val="accent2">
                        <a:lumMod val="60000"/>
                        <a:lumOff val="40000"/>
                      </a:schemeClr>
                    </a:solidFill>
                    <a:round/>
                  </a:ln>
                  <a:effectLst/>
                </c:spPr>
                <c:marker>
                  <c:symbol val="circle"/>
                  <c:size val="9"/>
                  <c:spPr>
                    <a:solidFill>
                      <a:schemeClr val="accent2">
                        <a:lumMod val="60000"/>
                        <a:lumOff val="40000"/>
                      </a:schemeClr>
                    </a:solidFill>
                    <a:ln w="9525">
                      <a:solidFill>
                        <a:schemeClr val="accent2">
                          <a:lumMod val="60000"/>
                          <a:lumOff val="4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r_votediff!$AP$2:$AP$7</c15:sqref>
                        </c15:formulaRef>
                      </c:ext>
                    </c:extLst>
                    <c:numCache>
                      <c:formatCode>General</c:formatCode>
                      <c:ptCount val="6"/>
                      <c:pt idx="0">
                        <c:v>13.12286376953125</c:v>
                      </c:pt>
                      <c:pt idx="1">
                        <c:v>-0.779013991355896</c:v>
                      </c:pt>
                      <c:pt idx="2">
                        <c:v>-2.2131907939910889</c:v>
                      </c:pt>
                      <c:pt idx="3">
                        <c:v>6.2766499519348145</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E451-4F78-A6C8-AB146E49D8F2}"/>
                  </c:ext>
                </c:extLst>
              </c15:ser>
            </c15:filteredLineSeries>
          </c:ext>
        </c:extLst>
      </c:lineChart>
      <c:catAx>
        <c:axId val="-11249980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5088"/>
        <c:crosses val="autoZero"/>
        <c:auto val="1"/>
        <c:lblAlgn val="ctr"/>
        <c:lblOffset val="200"/>
        <c:noMultiLvlLbl val="0"/>
      </c:catAx>
      <c:valAx>
        <c:axId val="-828975088"/>
        <c:scaling>
          <c:orientation val="minMax"/>
          <c:max val="35"/>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4998048"/>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7.8306397839559103E-2"/>
          <c:y val="0.28835883939176499"/>
          <c:w val="0.73647146109778405"/>
          <c:h val="0.12339129331551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a:t>Figure C3 - Vote for Socialists / Communists / Greens / Left bloc among the working class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71326576209"/>
          <c:w val="0.90363229580889004"/>
          <c:h val="0.6281690303411050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Difference between (% of 'working class')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r_votediff!$CJ$2:$CJ$5</c:f>
              <c:numCache>
                <c:formatCode>General</c:formatCode>
                <c:ptCount val="4"/>
                <c:pt idx="0">
                  <c:v>10.103632926940918</c:v>
                </c:pt>
                <c:pt idx="1">
                  <c:v>3.2675724029541016</c:v>
                </c:pt>
                <c:pt idx="3">
                  <c:v>12.562812805175781</c:v>
                </c:pt>
              </c:numCache>
            </c:numRef>
          </c:val>
          <c:smooth val="0"/>
          <c:extLst xmlns:c16r2="http://schemas.microsoft.com/office/drawing/2015/06/chart">
            <c:ext xmlns:c16="http://schemas.microsoft.com/office/drawing/2014/chart" uri="{C3380CC4-5D6E-409C-BE32-E72D297353CC}">
              <c16:uniqueId val="{00000001-DEAF-4CFB-A34A-2A0F151140AC}"/>
            </c:ext>
          </c:extLst>
        </c:ser>
        <c: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r_votediff!$CK$2:$CK$5</c:f>
              <c:numCache>
                <c:formatCode>General</c:formatCode>
                <c:ptCount val="4"/>
                <c:pt idx="0">
                  <c:v>18.962276458740234</c:v>
                </c:pt>
                <c:pt idx="1">
                  <c:v>10.800466537475586</c:v>
                </c:pt>
                <c:pt idx="3">
                  <c:v>8.9249372482299805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DEAF-4CFB-A34A-2A0F151140AC}"/>
            </c:ext>
          </c:extLst>
        </c:ser>
        <c:ser>
          <c:idx val="3"/>
          <c:order val="3"/>
          <c:tx>
            <c:v>After controlling for income, education, age, gender, religion, religiosity, employment and marital status, union membership, region and rural-urban location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r_votediff!$C$2:$C$5</c:f>
              <c:strCache>
                <c:ptCount val="4"/>
                <c:pt idx="0">
                  <c:v>1983-87</c:v>
                </c:pt>
                <c:pt idx="1">
                  <c:v>1991-95</c:v>
                </c:pt>
                <c:pt idx="2">
                  <c:v>2002-09</c:v>
                </c:pt>
                <c:pt idx="3">
                  <c:v>2015-19</c:v>
                </c:pt>
              </c:strCache>
            </c:strRef>
          </c:cat>
          <c:val>
            <c:numRef>
              <c:f>r_votediff!$CL$2:$CL$5</c:f>
              <c:numCache>
                <c:formatCode>General</c:formatCode>
                <c:ptCount val="4"/>
                <c:pt idx="0">
                  <c:v>18.928104400634766</c:v>
                </c:pt>
                <c:pt idx="1">
                  <c:v>9.3908519744873047</c:v>
                </c:pt>
                <c:pt idx="3">
                  <c:v>7.1334495544433594</c:v>
                </c:pt>
              </c:numCache>
            </c:numRef>
          </c:val>
          <c:smooth val="0"/>
          <c:extLst xmlns:c16r2="http://schemas.microsoft.com/office/drawing/2015/06/chart">
            <c:ext xmlns:c16="http://schemas.microsoft.com/office/drawing/2014/chart" uri="{C3380CC4-5D6E-409C-BE32-E72D297353CC}">
              <c16:uniqueId val="{00000002-DEAF-4CFB-A34A-2A0F151140AC}"/>
            </c:ext>
          </c:extLst>
        </c:ser>
        <c:dLbls>
          <c:showLegendKey val="0"/>
          <c:showVal val="0"/>
          <c:showCatName val="0"/>
          <c:showSerName val="0"/>
          <c:showPercent val="0"/>
          <c:showBubbleSize val="0"/>
        </c:dLbls>
        <c:smooth val="0"/>
        <c:axId val="-712725312"/>
        <c:axId val="-712726400"/>
        <c:extLst xmlns:c16r2="http://schemas.microsoft.com/office/drawing/2015/06/chart"/>
      </c:lineChart>
      <c:catAx>
        <c:axId val="-7127253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6400"/>
        <c:crosses val="autoZero"/>
        <c:auto val="1"/>
        <c:lblAlgn val="ctr"/>
        <c:lblOffset val="200"/>
        <c:noMultiLvlLbl val="0"/>
      </c:catAx>
      <c:valAx>
        <c:axId val="-712726400"/>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53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08345336524597E-2"/>
          <c:y val="0.129069650486173"/>
          <c:w val="0.88267561229737102"/>
          <c:h val="0.21023297074386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CB23 - Vote for Socialists / Communists / Greens / Left block  among the non-religious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498262714437"/>
          <c:w val="0.90363229580889004"/>
          <c:h val="0.6701239047037780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82C2-4F46-A143-9F96B3A9AC14}"/>
            </c:ext>
          </c:extLst>
        </c:ser>
        <c:ser>
          <c:idx val="1"/>
          <c:order val="1"/>
          <c:tx>
            <c:v>Difference between (% of non-religious)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r_votediff!$AQ$2:$AQ$5</c:f>
              <c:numCache>
                <c:formatCode>General</c:formatCode>
                <c:ptCount val="4"/>
                <c:pt idx="0">
                  <c:v>24.758216857910156</c:v>
                </c:pt>
                <c:pt idx="1">
                  <c:v>24.976524353027344</c:v>
                </c:pt>
                <c:pt idx="2">
                  <c:v>9.3527469635009766</c:v>
                </c:pt>
                <c:pt idx="3">
                  <c:v>14.100077629089355</c:v>
                </c:pt>
              </c:numCache>
            </c:numRef>
          </c:val>
          <c:smooth val="0"/>
          <c:extLst xmlns:c16r2="http://schemas.microsoft.com/office/drawing/2015/06/chart">
            <c:ext xmlns:c16="http://schemas.microsoft.com/office/drawing/2014/chart" uri="{C3380CC4-5D6E-409C-BE32-E72D297353CC}">
              <c16:uniqueId val="{00000001-82C2-4F46-A143-9F96B3A9AC14}"/>
            </c:ext>
          </c:extLst>
        </c:ser>
        <c:ser>
          <c:idx val="3"/>
          <c:order val="3"/>
          <c:tx>
            <c:v>After controlling for income, education, age, gender, employment and marital status, class, union membership, region and rural-urban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r_votediff!$AS$2:$AS$5</c:f>
              <c:numCache>
                <c:formatCode>General</c:formatCode>
                <c:ptCount val="4"/>
                <c:pt idx="0">
                  <c:v>12.41991138458252</c:v>
                </c:pt>
                <c:pt idx="1">
                  <c:v>13.831302642822266</c:v>
                </c:pt>
                <c:pt idx="2">
                  <c:v>3.2371244430541992</c:v>
                </c:pt>
                <c:pt idx="3">
                  <c:v>10.44153881072998</c:v>
                </c:pt>
              </c:numCache>
            </c:numRef>
          </c:val>
          <c:smooth val="0"/>
          <c:extLst xmlns:c16r2="http://schemas.microsoft.com/office/drawing/2015/06/chart">
            <c:ext xmlns:c16="http://schemas.microsoft.com/office/drawing/2014/chart" uri="{C3380CC4-5D6E-409C-BE32-E72D297353CC}">
              <c16:uniqueId val="{00000002-82C2-4F46-A143-9F96B3A9AC14}"/>
            </c:ext>
          </c:extLst>
        </c:ser>
        <c:dLbls>
          <c:showLegendKey val="0"/>
          <c:showVal val="0"/>
          <c:showCatName val="0"/>
          <c:showSerName val="0"/>
          <c:showPercent val="0"/>
          <c:showBubbleSize val="0"/>
        </c:dLbls>
        <c:smooth val="0"/>
        <c:axId val="-828973456"/>
        <c:axId val="-828965840"/>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r_votediff!$AX$2:$AX$7</c15:sqref>
                        </c15:formulaRef>
                      </c:ext>
                    </c:extLst>
                    <c:numCache>
                      <c:formatCode>General</c:formatCode>
                      <c:ptCount val="6"/>
                      <c:pt idx="0">
                        <c:v>-19.374761581420898</c:v>
                      </c:pt>
                      <c:pt idx="1">
                        <c:v>-4.3977575302124023</c:v>
                      </c:pt>
                      <c:pt idx="2">
                        <c:v>-15.43735408782959</c:v>
                      </c:pt>
                      <c:pt idx="3">
                        <c:v>-14.66526985168457</c:v>
                      </c:pt>
                    </c:numCache>
                  </c:numRef>
                </c:val>
                <c:smooth val="0"/>
                <c:extLst xmlns:c16r2="http://schemas.microsoft.com/office/drawing/2015/06/chart">
                  <c:ext xmlns:c16="http://schemas.microsoft.com/office/drawing/2014/chart" uri="{C3380CC4-5D6E-409C-BE32-E72D297353CC}">
                    <c16:uniqueId val="{00000003-82C2-4F46-A143-9F96B3A9AC14}"/>
                  </c:ext>
                </c:extLst>
              </c15:ser>
            </c15:filteredLineSeries>
          </c:ext>
        </c:extLst>
      </c:lineChart>
      <c:catAx>
        <c:axId val="-828973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5840"/>
        <c:crosses val="autoZero"/>
        <c:auto val="1"/>
        <c:lblAlgn val="ctr"/>
        <c:lblOffset val="200"/>
        <c:noMultiLvlLbl val="0"/>
      </c:catAx>
      <c:valAx>
        <c:axId val="-828965840"/>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34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27405585735203E-2"/>
          <c:y val="0.13859183568311401"/>
          <c:w val="0.86220365526718301"/>
          <c:h val="0.145572270832576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CB24 - Vote for Socialists / Communists / Greens / Left block  among rural areas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912919848995099"/>
          <c:w val="0.90363229580889004"/>
          <c:h val="0.67849295102571106"/>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Difference between (% of rural areas) and (% of urban areas)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4"/>
                <c:pt idx="0">
                  <c:v>1983-87</c:v>
                </c:pt>
                <c:pt idx="1">
                  <c:v>1991-95</c:v>
                </c:pt>
                <c:pt idx="2">
                  <c:v>2002-09</c:v>
                </c:pt>
                <c:pt idx="3">
                  <c:v>2015-19</c:v>
                </c:pt>
              </c:strCache>
            </c:strRef>
          </c:cat>
          <c:val>
            <c:numRef>
              <c:f>r_votediff!$BI$2:$BI$5</c:f>
              <c:numCache>
                <c:formatCode>General</c:formatCode>
                <c:ptCount val="4"/>
                <c:pt idx="0">
                  <c:v>-12.71478271484375</c:v>
                </c:pt>
                <c:pt idx="1">
                  <c:v>0.87907576560974121</c:v>
                </c:pt>
                <c:pt idx="2">
                  <c:v>-7.4531598091125488</c:v>
                </c:pt>
                <c:pt idx="3">
                  <c:v>-6.8759016990661621</c:v>
                </c:pt>
              </c:numCache>
            </c:numRef>
          </c:val>
          <c:smooth val="0"/>
          <c:extLst xmlns:c16r2="http://schemas.microsoft.com/office/drawing/2015/06/chart">
            <c:ext xmlns:c16="http://schemas.microsoft.com/office/drawing/2014/chart" uri="{C3380CC4-5D6E-409C-BE32-E72D297353CC}">
              <c16:uniqueId val="{00000001-DAAC-40E3-B047-1A6C9968CE10}"/>
            </c:ext>
          </c:extLst>
        </c:ser>
        <c:ser>
          <c:idx val="3"/>
          <c:order val="3"/>
          <c:tx>
            <c:v>After controlling for income, education, age, gender, religion, religiosity, employment and marital status, class, union membership and region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4"/>
                <c:pt idx="0">
                  <c:v>1983-87</c:v>
                </c:pt>
                <c:pt idx="1">
                  <c:v>1991-95</c:v>
                </c:pt>
                <c:pt idx="2">
                  <c:v>2002-09</c:v>
                </c:pt>
                <c:pt idx="3">
                  <c:v>2015-19</c:v>
                </c:pt>
              </c:strCache>
            </c:strRef>
          </c:cat>
          <c:val>
            <c:numRef>
              <c:f>r_votediff!$BK$2:$BK$5</c:f>
              <c:numCache>
                <c:formatCode>General</c:formatCode>
                <c:ptCount val="4"/>
                <c:pt idx="0">
                  <c:v>-9.8253650665283203</c:v>
                </c:pt>
                <c:pt idx="1">
                  <c:v>2.0567882061004639</c:v>
                </c:pt>
                <c:pt idx="2">
                  <c:v>-1.0235112905502319</c:v>
                </c:pt>
                <c:pt idx="3">
                  <c:v>-4.123234748840332</c:v>
                </c:pt>
              </c:numCache>
            </c:numRef>
          </c:val>
          <c:smooth val="0"/>
          <c:extLst xmlns:c16r2="http://schemas.microsoft.com/office/drawing/2015/06/chart">
            <c:ext xmlns:c16="http://schemas.microsoft.com/office/drawing/2014/chart" uri="{C3380CC4-5D6E-409C-BE32-E72D297353CC}">
              <c16:uniqueId val="{00000002-DAAC-40E3-B047-1A6C9968CE10}"/>
            </c:ext>
          </c:extLst>
        </c:ser>
        <c:dLbls>
          <c:showLegendKey val="0"/>
          <c:showVal val="0"/>
          <c:showCatName val="0"/>
          <c:showSerName val="0"/>
          <c:showPercent val="0"/>
          <c:showBubbleSize val="0"/>
        </c:dLbls>
        <c:smooth val="0"/>
        <c:axId val="-828974000"/>
        <c:axId val="-82896747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r_votediff!$BS$2:$BS$7</c15:sqref>
                        </c15:formulaRef>
                      </c:ext>
                    </c:extLst>
                    <c:numCache>
                      <c:formatCode>General</c:formatCode>
                      <c:ptCount val="6"/>
                      <c:pt idx="0">
                        <c:v>14.800681114196777</c:v>
                      </c:pt>
                      <c:pt idx="1">
                        <c:v>17.249233245849609</c:v>
                      </c:pt>
                      <c:pt idx="2">
                        <c:v>12.707921981811523</c:v>
                      </c:pt>
                      <c:pt idx="3">
                        <c:v>14.584854125976562</c:v>
                      </c:pt>
                    </c:numCache>
                  </c:numRef>
                </c:val>
                <c:smooth val="0"/>
                <c:extLst xmlns:c16r2="http://schemas.microsoft.com/office/drawing/2015/06/chart">
                  <c:ext xmlns:c16="http://schemas.microsoft.com/office/drawing/2014/chart" uri="{C3380CC4-5D6E-409C-BE32-E72D297353CC}">
                    <c16:uniqueId val="{00000003-DAAC-40E3-B047-1A6C9968CE10}"/>
                  </c:ext>
                </c:extLst>
              </c15:ser>
            </c15:filteredLineSeries>
          </c:ext>
        </c:extLst>
      </c:lineChart>
      <c:catAx>
        <c:axId val="-8289740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7472"/>
        <c:crosses val="autoZero"/>
        <c:auto val="1"/>
        <c:lblAlgn val="ctr"/>
        <c:lblOffset val="200"/>
        <c:noMultiLvlLbl val="0"/>
      </c:catAx>
      <c:valAx>
        <c:axId val="-828967472"/>
        <c:scaling>
          <c:orientation val="minMax"/>
          <c:max val="1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40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84866926802E-2"/>
          <c:y val="0.125693782273222"/>
          <c:w val="0.88267561229737102"/>
          <c:h val="0.17482154958769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CB25 - Vote for Socialists / Communists / Greens / Left block  among women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32508842270391"/>
          <c:y val="1.2523020499954501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2376779432118699"/>
          <c:w val="0.90363229580889004"/>
          <c:h val="0.6638543730970279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4"/>
                <c:pt idx="0">
                  <c:v>1983-87</c:v>
                </c:pt>
                <c:pt idx="1">
                  <c:v>1991-95</c:v>
                </c:pt>
                <c:pt idx="2">
                  <c:v>2002-09</c:v>
                </c:pt>
                <c:pt idx="3">
                  <c:v>2015-19</c:v>
                </c:pt>
              </c:strCache>
            </c:strRef>
          </c:cat>
          <c:val>
            <c:numRef>
              <c:f>r_votediff!$CA$2:$CA$5</c:f>
              <c:numCache>
                <c:formatCode>General</c:formatCode>
                <c:ptCount val="4"/>
                <c:pt idx="0">
                  <c:v>-9.7599096298217773</c:v>
                </c:pt>
                <c:pt idx="1">
                  <c:v>-2.2296605110168457</c:v>
                </c:pt>
                <c:pt idx="2">
                  <c:v>1.1718372106552124</c:v>
                </c:pt>
                <c:pt idx="3">
                  <c:v>-1.7687664031982422</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After controlling for income, education, age, religion, religiosity, employment and marital status, class, union membership, region and rural-urban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4"/>
                <c:pt idx="0">
                  <c:v>1983-87</c:v>
                </c:pt>
                <c:pt idx="1">
                  <c:v>1991-95</c:v>
                </c:pt>
                <c:pt idx="2">
                  <c:v>2002-09</c:v>
                </c:pt>
                <c:pt idx="3">
                  <c:v>2015-19</c:v>
                </c:pt>
              </c:strCache>
            </c:strRef>
          </c:cat>
          <c:val>
            <c:numRef>
              <c:f>r_votediff!$CC$2:$CC$5</c:f>
              <c:numCache>
                <c:formatCode>General</c:formatCode>
                <c:ptCount val="4"/>
                <c:pt idx="0">
                  <c:v>-5.4104290008544922</c:v>
                </c:pt>
                <c:pt idx="1">
                  <c:v>-3.7185826301574707</c:v>
                </c:pt>
                <c:pt idx="2">
                  <c:v>2.1089327335357666</c:v>
                </c:pt>
                <c:pt idx="3">
                  <c:v>4.4671669006347656</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828969104"/>
        <c:axId val="-828968016"/>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r_votediff!$CT$2:$CT$7</c15:sqref>
                        </c15:formulaRef>
                      </c:ext>
                    </c:extLst>
                    <c:numCache>
                      <c:formatCode>General</c:formatCode>
                      <c:ptCount val="6"/>
                      <c:pt idx="0">
                        <c:v>-9.2714157104492187</c:v>
                      </c:pt>
                      <c:pt idx="1">
                        <c:v>-7.8992619514465332</c:v>
                      </c:pt>
                      <c:pt idx="2">
                        <c:v>-10.084517478942871</c:v>
                      </c:pt>
                      <c:pt idx="3">
                        <c:v>-0.97097772359848022</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catAx>
        <c:axId val="-8289691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8016"/>
        <c:crosses val="autoZero"/>
        <c:auto val="1"/>
        <c:lblAlgn val="ctr"/>
        <c:lblOffset val="200"/>
        <c:noMultiLvlLbl val="0"/>
      </c:catAx>
      <c:valAx>
        <c:axId val="-828968016"/>
        <c:scaling>
          <c:orientation val="minMax"/>
          <c:max val="12"/>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9104"/>
        <c:crosses val="autoZero"/>
        <c:crossBetween val="midCat"/>
        <c:majorUnit val="2"/>
      </c:valAx>
      <c:spPr>
        <a:noFill/>
        <a:ln>
          <a:solidFill>
            <a:sysClr val="windowText" lastClr="000000"/>
          </a:solidFill>
        </a:ln>
        <a:effectLst/>
      </c:spPr>
    </c:plotArea>
    <c:legend>
      <c:legendPos val="b"/>
      <c:legendEntry>
        <c:idx val="0"/>
        <c:delete val="1"/>
      </c:legendEntry>
      <c:layout>
        <c:manualLayout>
          <c:xMode val="edge"/>
          <c:yMode val="edge"/>
          <c:x val="5.9346052156049697E-2"/>
          <c:y val="0.150778121276437"/>
          <c:w val="0.88267561229737102"/>
          <c:h val="0.17063338560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CB26 - Vote for Socialists / Communists / Greens / Left block among union members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5408418845521"/>
          <c:w val="0.90363229580889004"/>
          <c:h val="0.67221374857269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r_votediff!$C$2:$C$5</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Difference between (% of union members)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r_votediff!$C$2:$C$5</c:f>
              <c:strCache>
                <c:ptCount val="4"/>
                <c:pt idx="0">
                  <c:v>1983-87</c:v>
                </c:pt>
                <c:pt idx="1">
                  <c:v>1991-95</c:v>
                </c:pt>
                <c:pt idx="2">
                  <c:v>2002-09</c:v>
                </c:pt>
                <c:pt idx="3">
                  <c:v>2015-19</c:v>
                </c:pt>
              </c:strCache>
            </c:strRef>
          </c:cat>
          <c:val>
            <c:numRef>
              <c:f>r_votediff!$CD$2:$CD$5</c:f>
              <c:numCache>
                <c:formatCode>General</c:formatCode>
                <c:ptCount val="4"/>
                <c:pt idx="0">
                  <c:v>14.753939628601074</c:v>
                </c:pt>
                <c:pt idx="1">
                  <c:v>22.322364807128906</c:v>
                </c:pt>
                <c:pt idx="2">
                  <c:v>14.886239051818848</c:v>
                </c:pt>
                <c:pt idx="3">
                  <c:v>16.187171936035156</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After controlling for income, education, age, gender, religion, religiosity, employment and marital status, class, region and rural-urban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r_votediff!$C$2:$C$5</c:f>
              <c:strCache>
                <c:ptCount val="4"/>
                <c:pt idx="0">
                  <c:v>1983-87</c:v>
                </c:pt>
                <c:pt idx="1">
                  <c:v>1991-95</c:v>
                </c:pt>
                <c:pt idx="2">
                  <c:v>2002-09</c:v>
                </c:pt>
                <c:pt idx="3">
                  <c:v>2015-19</c:v>
                </c:pt>
              </c:strCache>
            </c:strRef>
          </c:cat>
          <c:val>
            <c:numRef>
              <c:f>r_votediff!$CF$2:$CF$5</c:f>
              <c:numCache>
                <c:formatCode>General</c:formatCode>
                <c:ptCount val="4"/>
                <c:pt idx="0">
                  <c:v>12.169045448303223</c:v>
                </c:pt>
                <c:pt idx="1">
                  <c:v>22.149450302124023</c:v>
                </c:pt>
                <c:pt idx="2">
                  <c:v>13.72662353515625</c:v>
                </c:pt>
                <c:pt idx="3">
                  <c:v>19.032171249389648</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828980528"/>
        <c:axId val="-828966928"/>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r_votediff!$C$4:$C$7</c15:sqref>
                        </c15:formulaRef>
                      </c:ext>
                    </c:extLst>
                    <c:strCache>
                      <c:ptCount val="2"/>
                      <c:pt idx="0">
                        <c:v>2002-09</c:v>
                      </c:pt>
                      <c:pt idx="1">
                        <c:v>2015-19</c:v>
                      </c:pt>
                    </c:strCache>
                  </c:strRef>
                </c:cat>
                <c:val>
                  <c:numRef>
                    <c:extLst xmlns:c16r2="http://schemas.microsoft.com/office/drawing/2015/06/chart">
                      <c:ext uri="{02D57815-91ED-43cb-92C2-25804820EDAC}">
                        <c15:formulaRef>
                          <c15:sqref>r_votediff!$CW$4:$CW$7</c15:sqref>
                        </c15:formulaRef>
                      </c:ext>
                    </c:extLst>
                    <c:numCache>
                      <c:formatCode>General</c:formatCode>
                      <c:ptCount val="4"/>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catAx>
        <c:axId val="-8289805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6928"/>
        <c:crosses val="autoZero"/>
        <c:auto val="1"/>
        <c:lblAlgn val="ctr"/>
        <c:lblOffset val="200"/>
        <c:noMultiLvlLbl val="0"/>
      </c:catAx>
      <c:valAx>
        <c:axId val="-828966928"/>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805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2156049697E-2"/>
          <c:y val="0.129879682587273"/>
          <c:w val="0.88267561229737102"/>
          <c:h val="0.15806889364866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CB27 - Vote for Socialists / Communists / Greens / Left block among young voters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93491181201E-2"/>
          <c:y val="0.11122179205423"/>
          <c:w val="0.90363229580889004"/>
          <c:h val="0.69312597324434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4"/>
                <c:pt idx="0">
                  <c:v>1983-87</c:v>
                </c:pt>
                <c:pt idx="1">
                  <c:v>1991-95</c:v>
                </c:pt>
                <c:pt idx="2">
                  <c:v>2002-09</c:v>
                </c:pt>
                <c:pt idx="3">
                  <c:v>2015-19</c:v>
                </c:pt>
              </c:strCache>
            </c:strRef>
          </c:cat>
          <c:val>
            <c:numRef>
              <c:f>r_votediff!$B$2:$B$5</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Difference between (% of aged 20-39) and (% of other voters) voting Socialists / Communists / Greens / Left bloc</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4"/>
                <c:pt idx="0">
                  <c:v>1983-87</c:v>
                </c:pt>
                <c:pt idx="1">
                  <c:v>1991-95</c:v>
                </c:pt>
                <c:pt idx="2">
                  <c:v>2002-09</c:v>
                </c:pt>
                <c:pt idx="3">
                  <c:v>2015-19</c:v>
                </c:pt>
              </c:strCache>
            </c:strRef>
          </c:cat>
          <c:val>
            <c:numRef>
              <c:f>r_votediff!$CM$2:$CM$5</c:f>
              <c:numCache>
                <c:formatCode>General</c:formatCode>
                <c:ptCount val="4"/>
                <c:pt idx="0">
                  <c:v>8.3986368179321289</c:v>
                </c:pt>
                <c:pt idx="1">
                  <c:v>3.0615634918212891</c:v>
                </c:pt>
                <c:pt idx="2">
                  <c:v>2.8631443977355957</c:v>
                </c:pt>
                <c:pt idx="3">
                  <c:v>-4.1749534606933594</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After controlling for income, education, gender, religion, religiosity, employment and marital status, class, union membership, region and rural-urban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4"/>
                <c:pt idx="0">
                  <c:v>1983-87</c:v>
                </c:pt>
                <c:pt idx="1">
                  <c:v>1991-95</c:v>
                </c:pt>
                <c:pt idx="2">
                  <c:v>2002-09</c:v>
                </c:pt>
                <c:pt idx="3">
                  <c:v>2015-19</c:v>
                </c:pt>
              </c:strCache>
            </c:strRef>
          </c:cat>
          <c:val>
            <c:numRef>
              <c:f>r_votediff!$CO$2:$CO$5</c:f>
              <c:numCache>
                <c:formatCode>General</c:formatCode>
                <c:ptCount val="4"/>
                <c:pt idx="0">
                  <c:v>3.2695975303649902</c:v>
                </c:pt>
                <c:pt idx="1">
                  <c:v>-1.1786026880145073E-2</c:v>
                </c:pt>
                <c:pt idx="2">
                  <c:v>2.5695900917053223</c:v>
                </c:pt>
                <c:pt idx="3">
                  <c:v>2.9923930168151855</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828972368"/>
        <c:axId val="-82897835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xmlns:c16r2="http://schemas.microsoft.com/office/drawing/2015/06/chart">
                      <c:ext uri="{02D57815-91ED-43cb-92C2-25804820EDAC}">
                        <c15:formulaRef>
                          <c15:sqref>r_votediff!$C$2:$C$7</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r_votediff!$DI$2:$DI$7</c15:sqref>
                        </c15:formulaRef>
                      </c:ext>
                    </c:extLst>
                    <c:numCache>
                      <c:formatCode>General</c:formatCode>
                      <c:ptCount val="6"/>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catAx>
        <c:axId val="-8289723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8352"/>
        <c:crosses val="autoZero"/>
        <c:auto val="1"/>
        <c:lblAlgn val="ctr"/>
        <c:lblOffset val="200"/>
        <c:noMultiLvlLbl val="0"/>
      </c:catAx>
      <c:valAx>
        <c:axId val="-82897835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23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6175563404598E-2"/>
          <c:y val="0.12568818974208101"/>
          <c:w val="0.88267561229737102"/>
          <c:h val="0.18319787755721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CC1 - Vote for the Socialist Party by education level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r_vote_lab!$B$2</c:f>
              <c:strCache>
                <c:ptCount val="1"/>
                <c:pt idx="0">
                  <c:v>Primary</c:v>
                </c:pt>
              </c:strCache>
            </c:strRef>
          </c:tx>
          <c:spPr>
            <a:solidFill>
              <a:schemeClr val="accent5"/>
            </a:solidFill>
            <a:ln>
              <a:solidFill>
                <a:schemeClr val="accent5"/>
              </a:solidFill>
            </a:ln>
            <a:effectLst/>
          </c:spPr>
          <c:invertIfNegative val="0"/>
          <c:cat>
            <c:strRef>
              <c:f>r_vote_lab!$C$1:$F$1</c:f>
              <c:strCache>
                <c:ptCount val="4"/>
                <c:pt idx="0">
                  <c:v>1983-87</c:v>
                </c:pt>
                <c:pt idx="1">
                  <c:v>1991-95</c:v>
                </c:pt>
                <c:pt idx="2">
                  <c:v>2002-09</c:v>
                </c:pt>
                <c:pt idx="3">
                  <c:v>2015-19</c:v>
                </c:pt>
              </c:strCache>
            </c:strRef>
          </c:cat>
          <c:val>
            <c:numRef>
              <c:f>r_vote_lab!$C$2:$F$2</c:f>
              <c:numCache>
                <c:formatCode>General</c:formatCode>
                <c:ptCount val="4"/>
                <c:pt idx="0">
                  <c:v>0.40148984542107069</c:v>
                </c:pt>
                <c:pt idx="1">
                  <c:v>0.40115480429749328</c:v>
                </c:pt>
                <c:pt idx="2">
                  <c:v>0.4363000459530087</c:v>
                </c:pt>
                <c:pt idx="3">
                  <c:v>0.43260533309177895</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strRef>
              <c:f>r_vote_lab!$B$3</c:f>
              <c:strCache>
                <c:ptCount val="1"/>
                <c:pt idx="0">
                  <c:v>Secondary</c:v>
                </c:pt>
              </c:strCache>
            </c:strRef>
          </c:tx>
          <c:spPr>
            <a:solidFill>
              <a:srgbClr val="FF0000"/>
            </a:solidFill>
            <a:ln>
              <a:solidFill>
                <a:srgbClr val="FF0000"/>
              </a:solidFill>
            </a:ln>
            <a:effectLst/>
          </c:spPr>
          <c:invertIfNegative val="0"/>
          <c:cat>
            <c:strRef>
              <c:f>r_vote_lab!$C$1:$F$1</c:f>
              <c:strCache>
                <c:ptCount val="4"/>
                <c:pt idx="0">
                  <c:v>1983-87</c:v>
                </c:pt>
                <c:pt idx="1">
                  <c:v>1991-95</c:v>
                </c:pt>
                <c:pt idx="2">
                  <c:v>2002-09</c:v>
                </c:pt>
                <c:pt idx="3">
                  <c:v>2015-19</c:v>
                </c:pt>
              </c:strCache>
            </c:strRef>
          </c:cat>
          <c:val>
            <c:numRef>
              <c:f>r_vote_lab!$C$3:$F$3</c:f>
              <c:numCache>
                <c:formatCode>General</c:formatCode>
                <c:ptCount val="4"/>
                <c:pt idx="0">
                  <c:v>0.37894986524167579</c:v>
                </c:pt>
                <c:pt idx="1">
                  <c:v>0.3681055003749219</c:v>
                </c:pt>
                <c:pt idx="2">
                  <c:v>0.4220950036540852</c:v>
                </c:pt>
                <c:pt idx="3">
                  <c:v>0.3680867857484299</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strRef>
              <c:f>r_vote_lab!$B$4</c:f>
              <c:strCache>
                <c:ptCount val="1"/>
                <c:pt idx="0">
                  <c:v>Tertiary</c:v>
                </c:pt>
              </c:strCache>
            </c:strRef>
          </c:tx>
          <c:spPr>
            <a:solidFill>
              <a:schemeClr val="accent6"/>
            </a:solidFill>
            <a:ln>
              <a:solidFill>
                <a:schemeClr val="accent6"/>
              </a:solidFill>
            </a:ln>
            <a:effectLst/>
          </c:spPr>
          <c:invertIfNegative val="0"/>
          <c:cat>
            <c:strRef>
              <c:f>r_vote_lab!$C$1:$F$1</c:f>
              <c:strCache>
                <c:ptCount val="4"/>
                <c:pt idx="0">
                  <c:v>1983-87</c:v>
                </c:pt>
                <c:pt idx="1">
                  <c:v>1991-95</c:v>
                </c:pt>
                <c:pt idx="2">
                  <c:v>2002-09</c:v>
                </c:pt>
                <c:pt idx="3">
                  <c:v>2015-19</c:v>
                </c:pt>
              </c:strCache>
            </c:strRef>
          </c:cat>
          <c:val>
            <c:numRef>
              <c:f>r_vote_lab!$C$4:$F$4</c:f>
              <c:numCache>
                <c:formatCode>General</c:formatCode>
                <c:ptCount val="4"/>
                <c:pt idx="0">
                  <c:v>0.31735544523401071</c:v>
                </c:pt>
                <c:pt idx="1">
                  <c:v>0.44585134312526775</c:v>
                </c:pt>
                <c:pt idx="2">
                  <c:v>0.34754033155987213</c:v>
                </c:pt>
                <c:pt idx="3">
                  <c:v>0.24265140357535206</c:v>
                </c:pt>
              </c:numCache>
            </c:numRef>
          </c:val>
          <c:extLst xmlns:c16r2="http://schemas.microsoft.com/office/drawing/2015/06/chart">
            <c:ext xmlns:c16="http://schemas.microsoft.com/office/drawing/2014/chart" uri="{C3380CC4-5D6E-409C-BE32-E72D297353CC}">
              <c16:uniqueId val="{00000002-9ABD-4808-8907-43D93BB42C71}"/>
            </c:ext>
          </c:extLst>
        </c:ser>
        <c:dLbls>
          <c:showLegendKey val="0"/>
          <c:showVal val="0"/>
          <c:showCatName val="0"/>
          <c:showSerName val="0"/>
          <c:showPercent val="0"/>
          <c:showBubbleSize val="0"/>
        </c:dLbls>
        <c:gapWidth val="219"/>
        <c:overlap val="-27"/>
        <c:axId val="-828979440"/>
        <c:axId val="-828972912"/>
        <c:extLst xmlns:c16r2="http://schemas.microsoft.com/office/drawing/2015/06/chart"/>
      </c:barChart>
      <c:catAx>
        <c:axId val="-828979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2912"/>
        <c:crosses val="autoZero"/>
        <c:auto val="1"/>
        <c:lblAlgn val="ctr"/>
        <c:lblOffset val="100"/>
        <c:noMultiLvlLbl val="0"/>
      </c:catAx>
      <c:valAx>
        <c:axId val="-82897291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9440"/>
        <c:crosses val="autoZero"/>
        <c:crossBetween val="between"/>
      </c:valAx>
      <c:spPr>
        <a:noFill/>
        <a:ln>
          <a:solidFill>
            <a:sysClr val="windowText" lastClr="000000"/>
          </a:solidFill>
        </a:ln>
        <a:effectLst/>
      </c:spPr>
    </c:plotArea>
    <c:legend>
      <c:legendPos val="b"/>
      <c:layout>
        <c:manualLayout>
          <c:xMode val="edge"/>
          <c:yMode val="edge"/>
          <c:x val="0.44663028465736399"/>
          <c:y val="9.8531999056838696E-2"/>
          <c:w val="0.527383591480470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CC2 - Vote for the Socialist Party by education group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r_vote_lab!$B$5</c:f>
              <c:strCache>
                <c:ptCount val="1"/>
                <c:pt idx="0">
                  <c:v>Bottom 50%</c:v>
                </c:pt>
              </c:strCache>
            </c:strRef>
          </c:tx>
          <c:spPr>
            <a:solidFill>
              <a:schemeClr val="accent5"/>
            </a:solidFill>
            <a:ln>
              <a:solidFill>
                <a:schemeClr val="accent5"/>
              </a:solidFill>
            </a:ln>
            <a:effectLst/>
          </c:spPr>
          <c:invertIfNegative val="0"/>
          <c:cat>
            <c:strRef>
              <c:f>r_vote_lab!$C$1:$F$1</c:f>
              <c:strCache>
                <c:ptCount val="4"/>
                <c:pt idx="0">
                  <c:v>1983-87</c:v>
                </c:pt>
                <c:pt idx="1">
                  <c:v>1991-95</c:v>
                </c:pt>
                <c:pt idx="2">
                  <c:v>2002-09</c:v>
                </c:pt>
                <c:pt idx="3">
                  <c:v>2015-19</c:v>
                </c:pt>
              </c:strCache>
            </c:strRef>
          </c:cat>
          <c:val>
            <c:numRef>
              <c:f>r_vote_lab!$C$5:$F$5</c:f>
              <c:numCache>
                <c:formatCode>General</c:formatCode>
                <c:ptCount val="4"/>
                <c:pt idx="0">
                  <c:v>0.40135217624094793</c:v>
                </c:pt>
                <c:pt idx="1">
                  <c:v>0.3999649665718365</c:v>
                </c:pt>
                <c:pt idx="2">
                  <c:v>0.43796741713652365</c:v>
                </c:pt>
                <c:pt idx="3">
                  <c:v>0.41863180713062476</c:v>
                </c:pt>
              </c:numCache>
            </c:numRef>
          </c:val>
          <c:extLst xmlns:c16r2="http://schemas.microsoft.com/office/drawing/2015/06/chart">
            <c:ext xmlns:c16="http://schemas.microsoft.com/office/drawing/2014/chart" uri="{C3380CC4-5D6E-409C-BE32-E72D297353CC}">
              <c16:uniqueId val="{00000000-9DC0-47ED-8ED3-18ECBBDFEED5}"/>
            </c:ext>
          </c:extLst>
        </c:ser>
        <c:ser>
          <c:idx val="1"/>
          <c:order val="1"/>
          <c:tx>
            <c:strRef>
              <c:f>r_vote_lab!$B$6</c:f>
              <c:strCache>
                <c:ptCount val="1"/>
                <c:pt idx="0">
                  <c:v>Middle 40%</c:v>
                </c:pt>
              </c:strCache>
            </c:strRef>
          </c:tx>
          <c:spPr>
            <a:solidFill>
              <a:srgbClr val="FF0000"/>
            </a:solidFill>
            <a:ln>
              <a:solidFill>
                <a:srgbClr val="FF0000"/>
              </a:solidFill>
            </a:ln>
            <a:effectLst/>
          </c:spPr>
          <c:invertIfNegative val="0"/>
          <c:cat>
            <c:strRef>
              <c:f>r_vote_lab!$C$1:$F$1</c:f>
              <c:strCache>
                <c:ptCount val="4"/>
                <c:pt idx="0">
                  <c:v>1983-87</c:v>
                </c:pt>
                <c:pt idx="1">
                  <c:v>1991-95</c:v>
                </c:pt>
                <c:pt idx="2">
                  <c:v>2002-09</c:v>
                </c:pt>
                <c:pt idx="3">
                  <c:v>2015-19</c:v>
                </c:pt>
              </c:strCache>
            </c:strRef>
          </c:cat>
          <c:val>
            <c:numRef>
              <c:f>r_vote_lab!$C$6:$F$6</c:f>
              <c:numCache>
                <c:formatCode>General</c:formatCode>
                <c:ptCount val="4"/>
                <c:pt idx="0">
                  <c:v>0.38892806417268788</c:v>
                </c:pt>
                <c:pt idx="1">
                  <c:v>0.39384023277099373</c:v>
                </c:pt>
                <c:pt idx="2">
                  <c:v>0.40344480910629388</c:v>
                </c:pt>
                <c:pt idx="3">
                  <c:v>0.35054046378542203</c:v>
                </c:pt>
              </c:numCache>
            </c:numRef>
          </c:val>
          <c:extLst xmlns:c16r2="http://schemas.microsoft.com/office/drawing/2015/06/chart">
            <c:ext xmlns:c16="http://schemas.microsoft.com/office/drawing/2014/chart" uri="{C3380CC4-5D6E-409C-BE32-E72D297353CC}">
              <c16:uniqueId val="{00000001-9DC0-47ED-8ED3-18ECBBDFEED5}"/>
            </c:ext>
          </c:extLst>
        </c:ser>
        <c:ser>
          <c:idx val="2"/>
          <c:order val="2"/>
          <c:tx>
            <c:strRef>
              <c:f>r_vote_lab!$B$7</c:f>
              <c:strCache>
                <c:ptCount val="1"/>
                <c:pt idx="0">
                  <c:v>Top 10%</c:v>
                </c:pt>
              </c:strCache>
            </c:strRef>
          </c:tx>
          <c:spPr>
            <a:solidFill>
              <a:schemeClr val="accent6"/>
            </a:solidFill>
            <a:ln>
              <a:solidFill>
                <a:schemeClr val="accent6"/>
              </a:solidFill>
            </a:ln>
            <a:effectLst/>
          </c:spPr>
          <c:invertIfNegative val="0"/>
          <c:cat>
            <c:strRef>
              <c:f>r_vote_lab!$C$1:$F$1</c:f>
              <c:strCache>
                <c:ptCount val="4"/>
                <c:pt idx="0">
                  <c:v>1983-87</c:v>
                </c:pt>
                <c:pt idx="1">
                  <c:v>1991-95</c:v>
                </c:pt>
                <c:pt idx="2">
                  <c:v>2002-09</c:v>
                </c:pt>
                <c:pt idx="3">
                  <c:v>2015-19</c:v>
                </c:pt>
              </c:strCache>
            </c:strRef>
          </c:cat>
          <c:val>
            <c:numRef>
              <c:f>r_vote_lab!$C$7:$F$7</c:f>
              <c:numCache>
                <c:formatCode>General</c:formatCode>
                <c:ptCount val="4"/>
                <c:pt idx="0">
                  <c:v>0.3272735908427265</c:v>
                </c:pt>
                <c:pt idx="1">
                  <c:v>0.4131222424668779</c:v>
                </c:pt>
                <c:pt idx="2">
                  <c:v>0.33853741877829369</c:v>
                </c:pt>
                <c:pt idx="3">
                  <c:v>0.22732372431405648</c:v>
                </c:pt>
              </c:numCache>
            </c:numRef>
          </c:val>
          <c:extLst xmlns:c16r2="http://schemas.microsoft.com/office/drawing/2015/06/chart">
            <c:ext xmlns:c16="http://schemas.microsoft.com/office/drawing/2014/chart" uri="{C3380CC4-5D6E-409C-BE32-E72D297353CC}">
              <c16:uniqueId val="{00000002-9DC0-47ED-8ED3-18ECBBDFEED5}"/>
            </c:ext>
          </c:extLst>
        </c:ser>
        <c:dLbls>
          <c:showLegendKey val="0"/>
          <c:showVal val="0"/>
          <c:showCatName val="0"/>
          <c:showSerName val="0"/>
          <c:showPercent val="0"/>
          <c:showBubbleSize val="0"/>
        </c:dLbls>
        <c:gapWidth val="219"/>
        <c:overlap val="-27"/>
        <c:axId val="-828977808"/>
        <c:axId val="-828968560"/>
        <c:extLst xmlns:c16r2="http://schemas.microsoft.com/office/drawing/2015/06/chart"/>
      </c:barChart>
      <c:catAx>
        <c:axId val="-828977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8560"/>
        <c:crosses val="autoZero"/>
        <c:auto val="1"/>
        <c:lblAlgn val="ctr"/>
        <c:lblOffset val="100"/>
        <c:noMultiLvlLbl val="0"/>
      </c:catAx>
      <c:valAx>
        <c:axId val="-828968560"/>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7808"/>
        <c:crosses val="autoZero"/>
        <c:crossBetween val="between"/>
      </c:valAx>
      <c:spPr>
        <a:noFill/>
        <a:ln>
          <a:solidFill>
            <a:sysClr val="windowText" lastClr="000000"/>
          </a:solidFill>
        </a:ln>
        <a:effectLst/>
      </c:spPr>
    </c:plotArea>
    <c:legend>
      <c:legendPos val="b"/>
      <c:layout>
        <c:manualLayout>
          <c:xMode val="edge"/>
          <c:yMode val="edge"/>
          <c:x val="0.51638251186633199"/>
          <c:y val="0.100626081049218"/>
          <c:w val="0.45844497871733197"/>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CC3 - Vote for the Socialist Party by income group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r_vote_lab!$B$18</c:f>
              <c:strCache>
                <c:ptCount val="1"/>
                <c:pt idx="0">
                  <c:v>Bottom 50%</c:v>
                </c:pt>
              </c:strCache>
            </c:strRef>
          </c:tx>
          <c:spPr>
            <a:solidFill>
              <a:schemeClr val="accent5"/>
            </a:solidFill>
            <a:ln>
              <a:solidFill>
                <a:schemeClr val="accent5"/>
              </a:solidFill>
            </a:ln>
            <a:effectLst/>
          </c:spPr>
          <c:invertIfNegative val="0"/>
          <c:cat>
            <c:strRef>
              <c:f>r_vote_lab!$C$1:$H$1</c:f>
              <c:strCache>
                <c:ptCount val="4"/>
                <c:pt idx="0">
                  <c:v>1983-87</c:v>
                </c:pt>
                <c:pt idx="1">
                  <c:v>1991-95</c:v>
                </c:pt>
                <c:pt idx="2">
                  <c:v>2002-09</c:v>
                </c:pt>
                <c:pt idx="3">
                  <c:v>2015-19</c:v>
                </c:pt>
              </c:strCache>
            </c:strRef>
          </c:cat>
          <c:val>
            <c:numRef>
              <c:f>r_vote_lab!$C$18:$F$18</c:f>
              <c:numCache>
                <c:formatCode>General</c:formatCode>
                <c:ptCount val="4"/>
                <c:pt idx="0">
                  <c:v>0.36968845139966477</c:v>
                </c:pt>
                <c:pt idx="1">
                  <c:v>0.39214010227177443</c:v>
                </c:pt>
                <c:pt idx="2">
                  <c:v>0.43678943947760118</c:v>
                </c:pt>
                <c:pt idx="3">
                  <c:v>0.43296798604919468</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strRef>
              <c:f>r_vote_lab!$B$19</c:f>
              <c:strCache>
                <c:ptCount val="1"/>
                <c:pt idx="0">
                  <c:v>Middle 40%</c:v>
                </c:pt>
              </c:strCache>
            </c:strRef>
          </c:tx>
          <c:spPr>
            <a:solidFill>
              <a:srgbClr val="FF0000"/>
            </a:solidFill>
            <a:ln>
              <a:solidFill>
                <a:srgbClr val="FF0000"/>
              </a:solidFill>
            </a:ln>
            <a:effectLst/>
          </c:spPr>
          <c:invertIfNegative val="0"/>
          <c:cat>
            <c:strRef>
              <c:f>r_vote_lab!$C$1:$H$1</c:f>
              <c:strCache>
                <c:ptCount val="4"/>
                <c:pt idx="0">
                  <c:v>1983-87</c:v>
                </c:pt>
                <c:pt idx="1">
                  <c:v>1991-95</c:v>
                </c:pt>
                <c:pt idx="2">
                  <c:v>2002-09</c:v>
                </c:pt>
                <c:pt idx="3">
                  <c:v>2015-19</c:v>
                </c:pt>
              </c:strCache>
            </c:strRef>
          </c:cat>
          <c:val>
            <c:numRef>
              <c:f>r_vote_lab!$C$19:$F$19</c:f>
              <c:numCache>
                <c:formatCode>General</c:formatCode>
                <c:ptCount val="4"/>
                <c:pt idx="0">
                  <c:v>0.42480190201214402</c:v>
                </c:pt>
                <c:pt idx="1">
                  <c:v>0.34852781548463674</c:v>
                </c:pt>
                <c:pt idx="2">
                  <c:v>0.40399690078610379</c:v>
                </c:pt>
                <c:pt idx="3">
                  <c:v>0.3507684990540223</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strRef>
              <c:f>r_vote_lab!$B$20</c:f>
              <c:strCache>
                <c:ptCount val="1"/>
                <c:pt idx="0">
                  <c:v>Top 10%</c:v>
                </c:pt>
              </c:strCache>
            </c:strRef>
          </c:tx>
          <c:spPr>
            <a:solidFill>
              <a:schemeClr val="accent6"/>
            </a:solidFill>
            <a:ln>
              <a:solidFill>
                <a:schemeClr val="accent6"/>
              </a:solidFill>
            </a:ln>
            <a:effectLst/>
          </c:spPr>
          <c:invertIfNegative val="0"/>
          <c:cat>
            <c:strRef>
              <c:f>r_vote_lab!$C$1:$H$1</c:f>
              <c:strCache>
                <c:ptCount val="4"/>
                <c:pt idx="0">
                  <c:v>1983-87</c:v>
                </c:pt>
                <c:pt idx="1">
                  <c:v>1991-95</c:v>
                </c:pt>
                <c:pt idx="2">
                  <c:v>2002-09</c:v>
                </c:pt>
                <c:pt idx="3">
                  <c:v>2015-19</c:v>
                </c:pt>
              </c:strCache>
            </c:strRef>
          </c:cat>
          <c:val>
            <c:numRef>
              <c:f>r_vote_lab!$C$20:$F$20</c:f>
              <c:numCache>
                <c:formatCode>General</c:formatCode>
                <c:ptCount val="4"/>
                <c:pt idx="0">
                  <c:v>0.37511842195633055</c:v>
                </c:pt>
                <c:pt idx="1">
                  <c:v>0.34181282953056336</c:v>
                </c:pt>
                <c:pt idx="2">
                  <c:v>0.34634300831887388</c:v>
                </c:pt>
                <c:pt idx="3">
                  <c:v>0.23981169707442421</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828970192"/>
        <c:axId val="-828970736"/>
        <c:extLst xmlns:c16r2="http://schemas.microsoft.com/office/drawing/2015/06/chart"/>
      </c:barChart>
      <c:catAx>
        <c:axId val="-828970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0736"/>
        <c:crosses val="autoZero"/>
        <c:auto val="1"/>
        <c:lblAlgn val="ctr"/>
        <c:lblOffset val="100"/>
        <c:noMultiLvlLbl val="0"/>
      </c:catAx>
      <c:valAx>
        <c:axId val="-82897073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0192"/>
        <c:crosses val="autoZero"/>
        <c:crossBetween val="between"/>
      </c:valAx>
      <c:spPr>
        <a:noFill/>
        <a:ln>
          <a:solidFill>
            <a:sysClr val="windowText" lastClr="000000"/>
          </a:solidFill>
        </a:ln>
        <a:effectLst/>
      </c:spPr>
    </c:plotArea>
    <c:legend>
      <c:legendPos val="b"/>
      <c:layout>
        <c:manualLayout>
          <c:xMode val="edge"/>
          <c:yMode val="edge"/>
          <c:x val="0.54920708937643503"/>
          <c:y val="0.100626081049218"/>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CC4 - Vote for the Socialist Party by religious affiliation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52070120652396"/>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73299019317"/>
          <c:w val="0.91062130312926604"/>
          <c:h val="0.73465281977887498"/>
        </c:manualLayout>
      </c:layout>
      <c:barChart>
        <c:barDir val="col"/>
        <c:grouping val="clustered"/>
        <c:varyColors val="0"/>
        <c:ser>
          <c:idx val="0"/>
          <c:order val="0"/>
          <c:tx>
            <c:strRef>
              <c:f>r_vote_lab!$B$21</c:f>
              <c:strCache>
                <c:ptCount val="1"/>
                <c:pt idx="0">
                  <c:v>No religion</c:v>
                </c:pt>
              </c:strCache>
            </c:strRef>
          </c:tx>
          <c:spPr>
            <a:solidFill>
              <a:schemeClr val="accent5"/>
            </a:solidFill>
            <a:ln>
              <a:solidFill>
                <a:schemeClr val="accent5"/>
              </a:solidFill>
            </a:ln>
            <a:effectLst/>
          </c:spPr>
          <c:invertIfNegative val="0"/>
          <c:cat>
            <c:strRef>
              <c:f>r_vote_lab!$C$1:$F$1</c:f>
              <c:strCache>
                <c:ptCount val="4"/>
                <c:pt idx="0">
                  <c:v>1983-87</c:v>
                </c:pt>
                <c:pt idx="1">
                  <c:v>1991-95</c:v>
                </c:pt>
                <c:pt idx="2">
                  <c:v>2002-09</c:v>
                </c:pt>
                <c:pt idx="3">
                  <c:v>2015-19</c:v>
                </c:pt>
              </c:strCache>
            </c:strRef>
          </c:cat>
          <c:val>
            <c:numRef>
              <c:f>r_vote_lab!$C$21:$F$21</c:f>
              <c:numCache>
                <c:formatCode>General</c:formatCode>
                <c:ptCount val="4"/>
                <c:pt idx="0">
                  <c:v>0.34689061420524814</c:v>
                </c:pt>
                <c:pt idx="1">
                  <c:v>0.51186066349269876</c:v>
                </c:pt>
                <c:pt idx="2">
                  <c:v>0.31109952738622065</c:v>
                </c:pt>
                <c:pt idx="3">
                  <c:v>0.31834070816662086</c:v>
                </c:pt>
              </c:numCache>
            </c:numRef>
          </c:val>
          <c:extLst xmlns:c16r2="http://schemas.microsoft.com/office/drawing/2015/06/chart">
            <c:ext xmlns:c16="http://schemas.microsoft.com/office/drawing/2014/chart" uri="{C3380CC4-5D6E-409C-BE32-E72D297353CC}">
              <c16:uniqueId val="{00000000-785E-4BAD-9646-945B303ECC18}"/>
            </c:ext>
          </c:extLst>
        </c:ser>
        <c:ser>
          <c:idx val="1"/>
          <c:order val="1"/>
          <c:tx>
            <c:strRef>
              <c:f>r_vote_lab!$B$22</c:f>
              <c:strCache>
                <c:ptCount val="1"/>
                <c:pt idx="0">
                  <c:v>Catholic</c:v>
                </c:pt>
              </c:strCache>
            </c:strRef>
          </c:tx>
          <c:spPr>
            <a:solidFill>
              <a:srgbClr val="FF0000"/>
            </a:solidFill>
            <a:ln>
              <a:solidFill>
                <a:srgbClr val="FF0000"/>
              </a:solidFill>
            </a:ln>
            <a:effectLst/>
          </c:spPr>
          <c:invertIfNegative val="0"/>
          <c:cat>
            <c:strRef>
              <c:f>r_vote_lab!$C$1:$F$1</c:f>
              <c:strCache>
                <c:ptCount val="4"/>
                <c:pt idx="0">
                  <c:v>1983-87</c:v>
                </c:pt>
                <c:pt idx="1">
                  <c:v>1991-95</c:v>
                </c:pt>
                <c:pt idx="2">
                  <c:v>2002-09</c:v>
                </c:pt>
                <c:pt idx="3">
                  <c:v>2015-19</c:v>
                </c:pt>
              </c:strCache>
            </c:strRef>
          </c:cat>
          <c:val>
            <c:numRef>
              <c:f>r_vote_lab!$C$22:$F$22</c:f>
              <c:numCache>
                <c:formatCode>General</c:formatCode>
                <c:ptCount val="4"/>
                <c:pt idx="0">
                  <c:v>0.39167682226613676</c:v>
                </c:pt>
                <c:pt idx="1">
                  <c:v>0.39900043473823937</c:v>
                </c:pt>
                <c:pt idx="2">
                  <c:v>0.42720665230715993</c:v>
                </c:pt>
                <c:pt idx="3">
                  <c:v>0.37417698962743023</c:v>
                </c:pt>
              </c:numCache>
            </c:numRef>
          </c:val>
          <c:extLst xmlns:c16r2="http://schemas.microsoft.com/office/drawing/2015/06/chart">
            <c:ext xmlns:c16="http://schemas.microsoft.com/office/drawing/2014/chart" uri="{C3380CC4-5D6E-409C-BE32-E72D297353CC}">
              <c16:uniqueId val="{00000001-785E-4BAD-9646-945B303ECC18}"/>
            </c:ext>
          </c:extLst>
        </c:ser>
        <c:ser>
          <c:idx val="2"/>
          <c:order val="2"/>
          <c:tx>
            <c:strRef>
              <c:f>r_vote_lab!$B$23</c:f>
              <c:strCache>
                <c:ptCount val="1"/>
                <c:pt idx="0">
                  <c:v>Other</c:v>
                </c:pt>
              </c:strCache>
            </c:strRef>
          </c:tx>
          <c:spPr>
            <a:solidFill>
              <a:schemeClr val="accent6"/>
            </a:solidFill>
            <a:ln>
              <a:solidFill>
                <a:schemeClr val="accent6"/>
              </a:solidFill>
            </a:ln>
            <a:effectLst/>
          </c:spPr>
          <c:invertIfNegative val="0"/>
          <c:cat>
            <c:strRef>
              <c:f>r_vote_lab!$C$1:$F$1</c:f>
              <c:strCache>
                <c:ptCount val="4"/>
                <c:pt idx="0">
                  <c:v>1983-87</c:v>
                </c:pt>
                <c:pt idx="1">
                  <c:v>1991-95</c:v>
                </c:pt>
                <c:pt idx="2">
                  <c:v>2002-09</c:v>
                </c:pt>
                <c:pt idx="3">
                  <c:v>2015-19</c:v>
                </c:pt>
              </c:strCache>
            </c:strRef>
          </c:cat>
          <c:val>
            <c:numRef>
              <c:f>r_vote_lab!$C$23:$F$23</c:f>
              <c:numCache>
                <c:formatCode>General</c:formatCode>
                <c:ptCount val="4"/>
                <c:pt idx="0">
                  <c:v>0.40224832816514161</c:v>
                </c:pt>
                <c:pt idx="1">
                  <c:v>0.49756463702405612</c:v>
                </c:pt>
                <c:pt idx="2">
                  <c:v>0.3193250530155009</c:v>
                </c:pt>
                <c:pt idx="3">
                  <c:v>0.42432261883617972</c:v>
                </c:pt>
              </c:numCache>
            </c:numRef>
          </c:val>
          <c:extLst xmlns:c16r2="http://schemas.microsoft.com/office/drawing/2015/06/chart">
            <c:ext xmlns:c16="http://schemas.microsoft.com/office/drawing/2014/chart" uri="{C3380CC4-5D6E-409C-BE32-E72D297353CC}">
              <c16:uniqueId val="{00000002-785E-4BAD-9646-945B303ECC18}"/>
            </c:ext>
          </c:extLst>
        </c:ser>
        <c:dLbls>
          <c:showLegendKey val="0"/>
          <c:showVal val="0"/>
          <c:showCatName val="0"/>
          <c:showSerName val="0"/>
          <c:showPercent val="0"/>
          <c:showBubbleSize val="0"/>
        </c:dLbls>
        <c:gapWidth val="219"/>
        <c:overlap val="-27"/>
        <c:axId val="-828966384"/>
        <c:axId val="-828976176"/>
        <c:extLst xmlns:c16r2="http://schemas.microsoft.com/office/drawing/2015/06/chart"/>
      </c:barChart>
      <c:catAx>
        <c:axId val="-828966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6176"/>
        <c:crosses val="autoZero"/>
        <c:auto val="1"/>
        <c:lblAlgn val="ctr"/>
        <c:lblOffset val="100"/>
        <c:noMultiLvlLbl val="0"/>
      </c:catAx>
      <c:valAx>
        <c:axId val="-82897617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6384"/>
        <c:crosses val="autoZero"/>
        <c:crossBetween val="between"/>
      </c:valAx>
      <c:spPr>
        <a:noFill/>
        <a:ln>
          <a:solidFill>
            <a:sysClr val="windowText" lastClr="000000"/>
          </a:solidFill>
        </a:ln>
        <a:effectLst/>
      </c:spPr>
    </c:plotArea>
    <c:legend>
      <c:legendPos val="b"/>
      <c:layout>
        <c:manualLayout>
          <c:xMode val="edge"/>
          <c:yMode val="edge"/>
          <c:x val="0.50544101460677504"/>
          <c:y val="0.115238709789907"/>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CC5 - Vote for the Socialist Party by age in Portugal</a:t>
            </a:r>
          </a:p>
        </c:rich>
      </c:tx>
      <c:layout/>
      <c:overlay val="0"/>
      <c:spPr>
        <a:noFill/>
        <a:ln>
          <a:noFill/>
        </a:ln>
        <a:effectLst/>
      </c:sp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r_vote_lab!$B$45</c:f>
              <c:strCache>
                <c:ptCount val="1"/>
                <c:pt idx="0">
                  <c:v>20-40</c:v>
                </c:pt>
              </c:strCache>
            </c:strRef>
          </c:tx>
          <c:spPr>
            <a:solidFill>
              <a:schemeClr val="accent5"/>
            </a:solidFill>
            <a:ln>
              <a:solidFill>
                <a:schemeClr val="accent5"/>
              </a:solidFill>
            </a:ln>
            <a:effectLst/>
          </c:spPr>
          <c:invertIfNegative val="0"/>
          <c:cat>
            <c:strRef>
              <c:f>r_vote_lab!$C$1:$F$1</c:f>
              <c:strCache>
                <c:ptCount val="4"/>
                <c:pt idx="0">
                  <c:v>1983-87</c:v>
                </c:pt>
                <c:pt idx="1">
                  <c:v>1991-95</c:v>
                </c:pt>
                <c:pt idx="2">
                  <c:v>2002-09</c:v>
                </c:pt>
                <c:pt idx="3">
                  <c:v>2015-19</c:v>
                </c:pt>
              </c:strCache>
            </c:strRef>
          </c:cat>
          <c:val>
            <c:numRef>
              <c:f>r_vote_lab!$C$45:$F$45</c:f>
              <c:numCache>
                <c:formatCode>General</c:formatCode>
                <c:ptCount val="4"/>
                <c:pt idx="0">
                  <c:v>0.42912575164415795</c:v>
                </c:pt>
                <c:pt idx="1">
                  <c:v>0.41300760758011301</c:v>
                </c:pt>
                <c:pt idx="2">
                  <c:v>0.40517168040847196</c:v>
                </c:pt>
                <c:pt idx="3">
                  <c:v>0.31364086187831752</c:v>
                </c:pt>
              </c:numCache>
            </c:numRef>
          </c:val>
          <c:extLst xmlns:c16r2="http://schemas.microsoft.com/office/drawing/2015/06/chart">
            <c:ext xmlns:c16="http://schemas.microsoft.com/office/drawing/2014/chart" uri="{C3380CC4-5D6E-409C-BE32-E72D297353CC}">
              <c16:uniqueId val="{00000000-785E-4BAD-9646-945B303ECC18}"/>
            </c:ext>
          </c:extLst>
        </c:ser>
        <c:ser>
          <c:idx val="1"/>
          <c:order val="1"/>
          <c:tx>
            <c:strRef>
              <c:f>r_vote_lab!$B$46</c:f>
              <c:strCache>
                <c:ptCount val="1"/>
                <c:pt idx="0">
                  <c:v>40-60</c:v>
                </c:pt>
              </c:strCache>
            </c:strRef>
          </c:tx>
          <c:spPr>
            <a:solidFill>
              <a:srgbClr val="FF0000"/>
            </a:solidFill>
            <a:ln>
              <a:solidFill>
                <a:srgbClr val="FF0000"/>
              </a:solidFill>
            </a:ln>
            <a:effectLst/>
          </c:spPr>
          <c:invertIfNegative val="0"/>
          <c:cat>
            <c:strRef>
              <c:f>r_vote_lab!$C$1:$F$1</c:f>
              <c:strCache>
                <c:ptCount val="4"/>
                <c:pt idx="0">
                  <c:v>1983-87</c:v>
                </c:pt>
                <c:pt idx="1">
                  <c:v>1991-95</c:v>
                </c:pt>
                <c:pt idx="2">
                  <c:v>2002-09</c:v>
                </c:pt>
                <c:pt idx="3">
                  <c:v>2015-19</c:v>
                </c:pt>
              </c:strCache>
            </c:strRef>
          </c:cat>
          <c:val>
            <c:numRef>
              <c:f>r_vote_lab!$C$46:$F$46</c:f>
              <c:numCache>
                <c:formatCode>General</c:formatCode>
                <c:ptCount val="4"/>
                <c:pt idx="0">
                  <c:v>0.42046543638252204</c:v>
                </c:pt>
                <c:pt idx="1">
                  <c:v>0.44190312580287583</c:v>
                </c:pt>
                <c:pt idx="2">
                  <c:v>0.44629641622513866</c:v>
                </c:pt>
                <c:pt idx="3">
                  <c:v>0.34678627700761677</c:v>
                </c:pt>
              </c:numCache>
            </c:numRef>
          </c:val>
          <c:extLst xmlns:c16r2="http://schemas.microsoft.com/office/drawing/2015/06/chart">
            <c:ext xmlns:c16="http://schemas.microsoft.com/office/drawing/2014/chart" uri="{C3380CC4-5D6E-409C-BE32-E72D297353CC}">
              <c16:uniqueId val="{00000001-785E-4BAD-9646-945B303ECC18}"/>
            </c:ext>
          </c:extLst>
        </c:ser>
        <c:ser>
          <c:idx val="2"/>
          <c:order val="2"/>
          <c:tx>
            <c:strRef>
              <c:f>r_vote_lab!$B$47</c:f>
              <c:strCache>
                <c:ptCount val="1"/>
                <c:pt idx="0">
                  <c:v>60+</c:v>
                </c:pt>
              </c:strCache>
            </c:strRef>
          </c:tx>
          <c:spPr>
            <a:solidFill>
              <a:schemeClr val="accent6"/>
            </a:solidFill>
            <a:ln>
              <a:solidFill>
                <a:schemeClr val="accent6"/>
              </a:solidFill>
            </a:ln>
            <a:effectLst/>
          </c:spPr>
          <c:invertIfNegative val="0"/>
          <c:cat>
            <c:strRef>
              <c:f>r_vote_lab!$C$1:$F$1</c:f>
              <c:strCache>
                <c:ptCount val="4"/>
                <c:pt idx="0">
                  <c:v>1983-87</c:v>
                </c:pt>
                <c:pt idx="1">
                  <c:v>1991-95</c:v>
                </c:pt>
                <c:pt idx="2">
                  <c:v>2002-09</c:v>
                </c:pt>
                <c:pt idx="3">
                  <c:v>2015-19</c:v>
                </c:pt>
              </c:strCache>
            </c:strRef>
          </c:cat>
          <c:val>
            <c:numRef>
              <c:f>r_vote_lab!$C$47:$F$47</c:f>
              <c:numCache>
                <c:formatCode>General</c:formatCode>
                <c:ptCount val="4"/>
                <c:pt idx="0">
                  <c:v>0.31732666520292363</c:v>
                </c:pt>
                <c:pt idx="1">
                  <c:v>0.31901223339491852</c:v>
                </c:pt>
                <c:pt idx="2">
                  <c:v>0.3925364081955583</c:v>
                </c:pt>
                <c:pt idx="3">
                  <c:v>0.42921775377479093</c:v>
                </c:pt>
              </c:numCache>
            </c:numRef>
          </c:val>
          <c:extLst xmlns:c16r2="http://schemas.microsoft.com/office/drawing/2015/06/chart">
            <c:ext xmlns:c16="http://schemas.microsoft.com/office/drawing/2014/chart" uri="{C3380CC4-5D6E-409C-BE32-E72D297353CC}">
              <c16:uniqueId val="{00000002-785E-4BAD-9646-945B303ECC18}"/>
            </c:ext>
          </c:extLst>
        </c:ser>
        <c:dLbls>
          <c:showLegendKey val="0"/>
          <c:showVal val="0"/>
          <c:showCatName val="0"/>
          <c:showSerName val="0"/>
          <c:showPercent val="0"/>
          <c:showBubbleSize val="0"/>
        </c:dLbls>
        <c:gapWidth val="219"/>
        <c:overlap val="-27"/>
        <c:axId val="-828971824"/>
        <c:axId val="-828965296"/>
        <c:extLst xmlns:c16r2="http://schemas.microsoft.com/office/drawing/2015/06/chart"/>
      </c:barChart>
      <c:catAx>
        <c:axId val="-828971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5296"/>
        <c:crosses val="autoZero"/>
        <c:auto val="1"/>
        <c:lblAlgn val="ctr"/>
        <c:lblOffset val="100"/>
        <c:noMultiLvlLbl val="0"/>
      </c:catAx>
      <c:valAx>
        <c:axId val="-8289652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1824"/>
        <c:crosses val="autoZero"/>
        <c:crossBetween val="between"/>
      </c:valAx>
      <c:spPr>
        <a:noFill/>
        <a:ln>
          <a:solidFill>
            <a:sysClr val="windowText" lastClr="000000"/>
          </a:solidFill>
        </a:ln>
        <a:effectLst/>
      </c:spPr>
    </c:plotArea>
    <c:legend>
      <c:legendPos val="b"/>
      <c:layout>
        <c:manualLayout>
          <c:xMode val="edge"/>
          <c:yMode val="edge"/>
          <c:x val="0.50544096822701501"/>
          <c:y val="9.8527746133007202E-2"/>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CA1 - Election results by group in Portugal, 1975-2019</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13"/>
          <c:order val="12"/>
          <c:tx>
            <c:v>Centre-left / left-wing parties (Socialists, Communists, Greens, Left Bloc, Other left)</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r_elec!$K$2:$K$17</c:f>
              <c:numCache>
                <c:formatCode>General</c:formatCode>
                <c:ptCount val="16"/>
                <c:pt idx="0">
                  <c:v>0.57699999999999996</c:v>
                </c:pt>
                <c:pt idx="1">
                  <c:v>0.52249999999999996</c:v>
                </c:pt>
                <c:pt idx="2">
                  <c:v>0.48629999999999995</c:v>
                </c:pt>
                <c:pt idx="3">
                  <c:v>0.4768</c:v>
                </c:pt>
                <c:pt idx="4">
                  <c:v>0.55969999999999998</c:v>
                </c:pt>
                <c:pt idx="5">
                  <c:v>0.55679999999999996</c:v>
                </c:pt>
                <c:pt idx="6">
                  <c:v>0.41299999999999992</c:v>
                </c:pt>
                <c:pt idx="7">
                  <c:v>0.40819999999999995</c:v>
                </c:pt>
                <c:pt idx="8">
                  <c:v>0.53890000000000005</c:v>
                </c:pt>
                <c:pt idx="9">
                  <c:v>0.56459999999999999</c:v>
                </c:pt>
                <c:pt idx="10">
                  <c:v>0.48279999999999995</c:v>
                </c:pt>
                <c:pt idx="11">
                  <c:v>0.5989000000000001</c:v>
                </c:pt>
                <c:pt idx="12">
                  <c:v>0.55330000000000001</c:v>
                </c:pt>
                <c:pt idx="13">
                  <c:v>0.43800000000000006</c:v>
                </c:pt>
                <c:pt idx="14">
                  <c:v>0.54659999999999997</c:v>
                </c:pt>
                <c:pt idx="15">
                  <c:v>0.58360000000000001</c:v>
                </c:pt>
              </c:numCache>
            </c:numRef>
          </c:val>
          <c:smooth val="0"/>
          <c:extLst xmlns:c16r2="http://schemas.microsoft.com/office/drawing/2015/06/chart">
            <c:ext xmlns:c16="http://schemas.microsoft.com/office/drawing/2014/chart" uri="{C3380CC4-5D6E-409C-BE32-E72D297353CC}">
              <c16:uniqueId val="{00000031-0541-4716-85AB-294D55496E47}"/>
            </c:ext>
          </c:extLst>
        </c:ser>
        <c:ser>
          <c:idx val="14"/>
          <c:order val="13"/>
          <c:tx>
            <c:v>Centre-right / right-wing parties (Social Democratic Party, Social Democratic Center-People's Party, Other right)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r_elec!$A$2:$A$17</c:f>
              <c:numCache>
                <c:formatCode>General</c:formatCode>
                <c:ptCount val="16"/>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f>r_elec!$L$2:$L$17</c:f>
              <c:numCache>
                <c:formatCode>General</c:formatCode>
                <c:ptCount val="16"/>
                <c:pt idx="0">
                  <c:v>0.35359999999999997</c:v>
                </c:pt>
                <c:pt idx="1">
                  <c:v>0.43060000000000004</c:v>
                </c:pt>
                <c:pt idx="2">
                  <c:v>0.48650000000000004</c:v>
                </c:pt>
                <c:pt idx="3">
                  <c:v>0.50019999999999998</c:v>
                </c:pt>
                <c:pt idx="4">
                  <c:v>0.41449999999999987</c:v>
                </c:pt>
                <c:pt idx="5">
                  <c:v>0.41820000000000002</c:v>
                </c:pt>
                <c:pt idx="6">
                  <c:v>0.56519999999999992</c:v>
                </c:pt>
                <c:pt idx="7">
                  <c:v>0.5726</c:v>
                </c:pt>
                <c:pt idx="8">
                  <c:v>0.44189999999999996</c:v>
                </c:pt>
                <c:pt idx="9">
                  <c:v>0.41550000000000004</c:v>
                </c:pt>
                <c:pt idx="10">
                  <c:v>0.49740000000000001</c:v>
                </c:pt>
                <c:pt idx="11">
                  <c:v>0.37169999999999992</c:v>
                </c:pt>
                <c:pt idx="12">
                  <c:v>0.41590000000000005</c:v>
                </c:pt>
                <c:pt idx="13">
                  <c:v>0.52099999999999991</c:v>
                </c:pt>
                <c:pt idx="14">
                  <c:v>0.41600000000000004</c:v>
                </c:pt>
                <c:pt idx="15">
                  <c:v>0.35786999999999997</c:v>
                </c:pt>
              </c:numCache>
            </c:numRef>
          </c:val>
          <c:smooth val="0"/>
          <c:extLst xmlns:c16r2="http://schemas.microsoft.com/office/drawing/2015/06/chart">
            <c:ext xmlns:c16="http://schemas.microsoft.com/office/drawing/2014/chart" uri="{C3380CC4-5D6E-409C-BE32-E72D297353CC}">
              <c16:uniqueId val="{00000032-0541-4716-85AB-294D55496E47}"/>
            </c:ext>
          </c:extLst>
        </c:ser>
        <c:dLbls>
          <c:showLegendKey val="0"/>
          <c:showVal val="0"/>
          <c:showCatName val="0"/>
          <c:showSerName val="0"/>
          <c:showPercent val="0"/>
          <c:showBubbleSize val="0"/>
        </c:dLbls>
        <c:marker val="1"/>
        <c:smooth val="0"/>
        <c:axId val="-712720960"/>
        <c:axId val="-71272476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r_elec!$B$1</c15:sqref>
                        </c15:formulaRef>
                      </c:ext>
                    </c:extLst>
                    <c:strCache>
                      <c:ptCount val="1"/>
                      <c:pt idx="0">
                        <c:v>ps</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6r2="http://schemas.microsoft.com/office/drawing/2015/06/chart">
                      <c:ext uri="{02D57815-91ED-43cb-92C2-25804820EDAC}">
                        <c15:formulaRef>
                          <c15:sqref>r_elec!$B$2:$B$30</c15:sqref>
                        </c15:formulaRef>
                      </c:ext>
                    </c:extLst>
                    <c:numCache>
                      <c:formatCode>General</c:formatCode>
                      <c:ptCount val="29"/>
                      <c:pt idx="0">
                        <c:v>0.37869999999999998</c:v>
                      </c:pt>
                      <c:pt idx="1">
                        <c:v>0.34889999999999999</c:v>
                      </c:pt>
                      <c:pt idx="2">
                        <c:v>0.27329999999999999</c:v>
                      </c:pt>
                      <c:pt idx="3">
                        <c:v>0.27760000000000001</c:v>
                      </c:pt>
                      <c:pt idx="4">
                        <c:v>0.36109999999999998</c:v>
                      </c:pt>
                      <c:pt idx="5">
                        <c:v>0.2077</c:v>
                      </c:pt>
                      <c:pt idx="6">
                        <c:v>0.22239999999999999</c:v>
                      </c:pt>
                      <c:pt idx="7">
                        <c:v>0.2913</c:v>
                      </c:pt>
                      <c:pt idx="8">
                        <c:v>0.43759999999999999</c:v>
                      </c:pt>
                      <c:pt idx="9">
                        <c:v>0.44060000000000005</c:v>
                      </c:pt>
                      <c:pt idx="10">
                        <c:v>0.37790000000000001</c:v>
                      </c:pt>
                      <c:pt idx="11">
                        <c:v>0.45030000000000003</c:v>
                      </c:pt>
                      <c:pt idx="12">
                        <c:v>0.36559999999999993</c:v>
                      </c:pt>
                      <c:pt idx="13">
                        <c:v>0.28050000000000003</c:v>
                      </c:pt>
                      <c:pt idx="14">
                        <c:v>0.32319999999999999</c:v>
                      </c:pt>
                      <c:pt idx="15">
                        <c:v>0.38200000000000001</c:v>
                      </c:pt>
                    </c:numCache>
                  </c:numRef>
                </c:val>
                <c:smooth val="0"/>
                <c:extLst xmlns:c16r2="http://schemas.microsoft.com/office/drawing/2015/06/chart">
                  <c:ext xmlns:c16="http://schemas.microsoft.com/office/drawing/2014/chart" uri="{C3380CC4-5D6E-409C-BE32-E72D297353CC}">
                    <c16:uniqueId val="{00000000-0541-4716-85AB-294D55496E47}"/>
                  </c:ext>
                </c:extLst>
              </c15:ser>
            </c15:filteredLineSeries>
            <c15:filteredLineSeries>
              <c15:ser>
                <c:idx val="6"/>
                <c:order val="1"/>
                <c:tx>
                  <c:strRef>
                    <c:extLst xmlns:c15="http://schemas.microsoft.com/office/drawing/2012/chart" xmlns:c16r2="http://schemas.microsoft.com/office/drawing/2015/06/chart">
                      <c:ext xmlns:c15="http://schemas.microsoft.com/office/drawing/2012/chart" uri="{02D57815-91ED-43cb-92C2-25804820EDAC}">
                        <c15:formulaRef>
                          <c15:sqref>r_elec!$C$1</c15:sqref>
                        </c15:formulaRef>
                      </c:ext>
                    </c:extLst>
                    <c:strCache>
                      <c:ptCount val="1"/>
                      <c:pt idx="0">
                        <c:v>pcppev</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r_elec!$C$2:$C$30</c15:sqref>
                        </c15:formulaRef>
                      </c:ext>
                    </c:extLst>
                    <c:numCache>
                      <c:formatCode>General</c:formatCode>
                      <c:ptCount val="29"/>
                      <c:pt idx="0">
                        <c:v>0.1246</c:v>
                      </c:pt>
                      <c:pt idx="1">
                        <c:v>0.14679999999999999</c:v>
                      </c:pt>
                      <c:pt idx="2">
                        <c:v>0.19690000000000002</c:v>
                      </c:pt>
                      <c:pt idx="3">
                        <c:v>0.1734</c:v>
                      </c:pt>
                      <c:pt idx="4">
                        <c:v>0.18440000000000001</c:v>
                      </c:pt>
                      <c:pt idx="5">
                        <c:v>0.1583</c:v>
                      </c:pt>
                      <c:pt idx="6">
                        <c:v>0.12509999999999999</c:v>
                      </c:pt>
                      <c:pt idx="7">
                        <c:v>9.6499999999999989E-2</c:v>
                      </c:pt>
                      <c:pt idx="8">
                        <c:v>9.2699999999999991E-2</c:v>
                      </c:pt>
                      <c:pt idx="9">
                        <c:v>9.7299999999999998E-2</c:v>
                      </c:pt>
                      <c:pt idx="10">
                        <c:v>7.6000000000000012E-2</c:v>
                      </c:pt>
                      <c:pt idx="11">
                        <c:v>8.3799999999999986E-2</c:v>
                      </c:pt>
                      <c:pt idx="12">
                        <c:v>8.7900000000000006E-2</c:v>
                      </c:pt>
                      <c:pt idx="13">
                        <c:v>9.0200000000000002E-2</c:v>
                      </c:pt>
                      <c:pt idx="14">
                        <c:v>9.3599999999999989E-2</c:v>
                      </c:pt>
                      <c:pt idx="15">
                        <c:v>6.6600000000000006E-2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1-0541-4716-85AB-294D55496E47}"/>
                  </c:ext>
                </c:extLst>
              </c15:ser>
            </c15:filteredLineSeries>
            <c15:filteredLineSeries>
              <c15:ser>
                <c:idx val="1"/>
                <c:order val="2"/>
                <c:tx>
                  <c:strRef>
                    <c:extLst xmlns:c15="http://schemas.microsoft.com/office/drawing/2012/chart" xmlns:c16r2="http://schemas.microsoft.com/office/drawing/2015/06/chart">
                      <c:ext xmlns:c15="http://schemas.microsoft.com/office/drawing/2012/chart" uri="{02D57815-91ED-43cb-92C2-25804820EDAC}">
                        <c15:formulaRef>
                          <c15:sqref>r_elec!$D$1</c15:sqref>
                        </c15:formulaRef>
                      </c:ext>
                    </c:extLst>
                    <c:strCache>
                      <c:ptCount val="1"/>
                      <c:pt idx="0">
                        <c:v>be</c:v>
                      </c:pt>
                    </c:strCache>
                  </c:strRef>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r_elec!$D$2:$D$30</c15:sqref>
                        </c15:formulaRef>
                      </c:ext>
                    </c:extLst>
                    <c:numCache>
                      <c:formatCode>General</c:formatCode>
                      <c:ptCount val="29"/>
                      <c:pt idx="9">
                        <c:v>2.4399999999999998E-2</c:v>
                      </c:pt>
                      <c:pt idx="10">
                        <c:v>2.81E-2</c:v>
                      </c:pt>
                      <c:pt idx="11">
                        <c:v>6.3500000000000001E-2</c:v>
                      </c:pt>
                      <c:pt idx="12">
                        <c:v>9.8100000000000007E-2</c:v>
                      </c:pt>
                      <c:pt idx="13">
                        <c:v>5.1699999999999996E-2</c:v>
                      </c:pt>
                      <c:pt idx="14">
                        <c:v>0.10190000000000002</c:v>
                      </c:pt>
                      <c:pt idx="15">
                        <c:v>0.10009999999999999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0541-4716-85AB-294D55496E47}"/>
                  </c:ext>
                </c:extLst>
              </c15:ser>
            </c15:filteredLineSeries>
            <c15:filteredLineSeries>
              <c15:ser>
                <c:idx val="3"/>
                <c:order val="3"/>
                <c:tx>
                  <c:strRef>
                    <c:extLst xmlns:c15="http://schemas.microsoft.com/office/drawing/2012/chart" xmlns:c16r2="http://schemas.microsoft.com/office/drawing/2015/06/chart">
                      <c:ext xmlns:c15="http://schemas.microsoft.com/office/drawing/2012/chart" uri="{02D57815-91ED-43cb-92C2-25804820EDAC}">
                        <c15:formulaRef>
                          <c15:sqref>r_elec!$E$1</c15:sqref>
                        </c15:formulaRef>
                      </c:ext>
                    </c:extLst>
                    <c:strCache>
                      <c:ptCount val="1"/>
                      <c:pt idx="0">
                        <c:v>prd</c:v>
                      </c:pt>
                    </c:strCache>
                  </c:strRef>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r_elec!$E$2:$E$30</c15:sqref>
                        </c15:formulaRef>
                      </c:ext>
                    </c:extLst>
                    <c:numCache>
                      <c:formatCode>General</c:formatCode>
                      <c:ptCount val="29"/>
                      <c:pt idx="5">
                        <c:v>0.17919999999999997</c:v>
                      </c:pt>
                      <c:pt idx="6">
                        <c:v>4.9100000000000005E-2</c:v>
                      </c:pt>
                      <c:pt idx="7">
                        <c:v>6.0999999999999995E-3</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3-0541-4716-85AB-294D55496E47}"/>
                  </c:ext>
                </c:extLst>
              </c15:ser>
            </c15:filteredLineSeries>
            <c15:filteredLineSeries>
              <c15:ser>
                <c:idx val="2"/>
                <c:order val="4"/>
                <c:tx>
                  <c:strRef>
                    <c:extLst xmlns:c15="http://schemas.microsoft.com/office/drawing/2012/chart" xmlns:c16r2="http://schemas.microsoft.com/office/drawing/2015/06/chart">
                      <c:ext xmlns:c15="http://schemas.microsoft.com/office/drawing/2012/chart" uri="{02D57815-91ED-43cb-92C2-25804820EDAC}">
                        <c15:formulaRef>
                          <c15:sqref>r_elec!$F$1</c15:sqref>
                        </c15:formulaRef>
                      </c:ext>
                    </c:extLst>
                    <c:strCache>
                      <c:ptCount val="1"/>
                      <c:pt idx="0">
                        <c:v>cdspppsdppdppmmr</c:v>
                      </c:pt>
                    </c:strCache>
                  </c:strRef>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r_elec!$F$2:$F$30</c15:sqref>
                        </c15:formulaRef>
                      </c:ext>
                    </c:extLst>
                    <c:numCache>
                      <c:formatCode>General</c:formatCode>
                      <c:ptCount val="29"/>
                      <c:pt idx="0">
                        <c:v>0.34570000000000001</c:v>
                      </c:pt>
                      <c:pt idx="1">
                        <c:v>0.40850000000000003</c:v>
                      </c:pt>
                      <c:pt idx="2">
                        <c:v>0.45260000000000006</c:v>
                      </c:pt>
                      <c:pt idx="3">
                        <c:v>0.47589999999999999</c:v>
                      </c:pt>
                      <c:pt idx="4">
                        <c:v>0.40279999999999999</c:v>
                      </c:pt>
                      <c:pt idx="5">
                        <c:v>0.39829999999999999</c:v>
                      </c:pt>
                      <c:pt idx="6">
                        <c:v>0.55069999999999997</c:v>
                      </c:pt>
                      <c:pt idx="7">
                        <c:v>0.55469999999999997</c:v>
                      </c:pt>
                      <c:pt idx="8">
                        <c:v>0.43269999999999997</c:v>
                      </c:pt>
                      <c:pt idx="9">
                        <c:v>0.40970000000000001</c:v>
                      </c:pt>
                      <c:pt idx="10">
                        <c:v>0.49160000000000004</c:v>
                      </c:pt>
                      <c:pt idx="11">
                        <c:v>0.36009999999999998</c:v>
                      </c:pt>
                      <c:pt idx="12">
                        <c:v>0.39810000000000012</c:v>
                      </c:pt>
                      <c:pt idx="13">
                        <c:v>0.50629999999999997</c:v>
                      </c:pt>
                      <c:pt idx="14">
                        <c:v>0.38840000000000002</c:v>
                      </c:pt>
                      <c:pt idx="15">
                        <c:v>0.34437000000000006</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4-0541-4716-85AB-294D55496E47}"/>
                  </c:ext>
                </c:extLst>
              </c15:ser>
            </c15:filteredLineSeries>
            <c15:filteredLineSeries>
              <c15:ser>
                <c:idx val="4"/>
                <c:order val="5"/>
                <c:tx>
                  <c:strRef>
                    <c:extLst xmlns:c15="http://schemas.microsoft.com/office/drawing/2012/chart" xmlns:c16r2="http://schemas.microsoft.com/office/drawing/2015/06/chart">
                      <c:ext xmlns:c15="http://schemas.microsoft.com/office/drawing/2012/chart" uri="{02D57815-91ED-43cb-92C2-25804820EDAC}">
                        <c15:formulaRef>
                          <c15:sqref>r_elec!$G$1</c15:sqref>
                        </c15:formulaRef>
                      </c:ext>
                    </c:extLst>
                    <c:strCache>
                      <c:ptCount val="1"/>
                      <c:pt idx="0">
                        <c:v>other_left</c:v>
                      </c:pt>
                    </c:strCache>
                  </c:strRef>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r_elec!$G$2:$G$30</c15:sqref>
                        </c15:formulaRef>
                      </c:ext>
                    </c:extLst>
                    <c:numCache>
                      <c:formatCode>General</c:formatCode>
                      <c:ptCount val="29"/>
                      <c:pt idx="0">
                        <c:v>7.3700000000000015E-2</c:v>
                      </c:pt>
                      <c:pt idx="1">
                        <c:v>2.6799999999999997E-2</c:v>
                      </c:pt>
                      <c:pt idx="2">
                        <c:v>1.61E-2</c:v>
                      </c:pt>
                      <c:pt idx="3">
                        <c:v>2.58E-2</c:v>
                      </c:pt>
                      <c:pt idx="4">
                        <c:v>1.4199999999999999E-2</c:v>
                      </c:pt>
                      <c:pt idx="5">
                        <c:v>1.1600000000000001E-2</c:v>
                      </c:pt>
                      <c:pt idx="6">
                        <c:v>1.6399999999999998E-2</c:v>
                      </c:pt>
                      <c:pt idx="7">
                        <c:v>1.4299999999999997E-2</c:v>
                      </c:pt>
                      <c:pt idx="8">
                        <c:v>8.6000000000000017E-3</c:v>
                      </c:pt>
                      <c:pt idx="9">
                        <c:v>2.3E-3</c:v>
                      </c:pt>
                      <c:pt idx="10">
                        <c:v>8.0000000000000004E-4</c:v>
                      </c:pt>
                      <c:pt idx="11">
                        <c:v>1.2999999999999999E-3</c:v>
                      </c:pt>
                      <c:pt idx="12">
                        <c:v>1.6999999999999999E-3</c:v>
                      </c:pt>
                      <c:pt idx="13">
                        <c:v>1.5600000000000003E-2</c:v>
                      </c:pt>
                      <c:pt idx="14">
                        <c:v>2.7900000000000001E-2</c:v>
                      </c:pt>
                      <c:pt idx="15">
                        <c:v>3.49E-2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541-4716-85AB-294D55496E47}"/>
                  </c:ext>
                </c:extLst>
              </c15:ser>
            </c15:filteredLineSeries>
            <c15:filteredLineSeries>
              <c15:ser>
                <c:idx val="5"/>
                <c:order val="6"/>
                <c:tx>
                  <c:strRef>
                    <c:extLst xmlns:c15="http://schemas.microsoft.com/office/drawing/2012/chart" xmlns:c16r2="http://schemas.microsoft.com/office/drawing/2015/06/chart">
                      <c:ext xmlns:c15="http://schemas.microsoft.com/office/drawing/2012/chart" uri="{02D57815-91ED-43cb-92C2-25804820EDAC}">
                        <c15:formulaRef>
                          <c15:sqref>r_elec!$H$1</c15:sqref>
                        </c15:formulaRef>
                      </c:ext>
                    </c:extLst>
                    <c:strCache>
                      <c:ptCount val="1"/>
                      <c:pt idx="0">
                        <c:v>other_right</c:v>
                      </c:pt>
                    </c:strCache>
                  </c:strRef>
                </c:tx>
                <c:spPr>
                  <a:ln w="28575" cap="rnd">
                    <a:solidFill>
                      <a:schemeClr val="tx1"/>
                    </a:solidFill>
                    <a:round/>
                  </a:ln>
                  <a:effectLst/>
                </c:spPr>
                <c:marker>
                  <c:symbol val="circle"/>
                  <c:size val="9"/>
                  <c:spPr>
                    <a:solidFill>
                      <a:schemeClr val="tx1"/>
                    </a:solidFill>
                    <a:ln w="9525">
                      <a:solidFill>
                        <a:schemeClr val="tx1"/>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r_elec!$H$2:$H$30</c15:sqref>
                        </c15:formulaRef>
                      </c:ext>
                    </c:extLst>
                    <c:numCache>
                      <c:formatCode>General</c:formatCode>
                      <c:ptCount val="29"/>
                      <c:pt idx="0">
                        <c:v>7.9000000000000008E-3</c:v>
                      </c:pt>
                      <c:pt idx="1">
                        <c:v>2.2099999999999998E-2</c:v>
                      </c:pt>
                      <c:pt idx="2">
                        <c:v>3.39E-2</c:v>
                      </c:pt>
                      <c:pt idx="3">
                        <c:v>2.4299999999999999E-2</c:v>
                      </c:pt>
                      <c:pt idx="4">
                        <c:v>1.1699999999999999E-2</c:v>
                      </c:pt>
                      <c:pt idx="5">
                        <c:v>1.9900000000000001E-2</c:v>
                      </c:pt>
                      <c:pt idx="6">
                        <c:v>1.4499999999999999E-2</c:v>
                      </c:pt>
                      <c:pt idx="7">
                        <c:v>1.7899999999999999E-2</c:v>
                      </c:pt>
                      <c:pt idx="8">
                        <c:v>9.1999999999999998E-3</c:v>
                      </c:pt>
                      <c:pt idx="9">
                        <c:v>5.7999999999999996E-3</c:v>
                      </c:pt>
                      <c:pt idx="10">
                        <c:v>5.7999999999999996E-3</c:v>
                      </c:pt>
                      <c:pt idx="11">
                        <c:v>1.1599999999999999E-2</c:v>
                      </c:pt>
                      <c:pt idx="12">
                        <c:v>1.7799999999999996E-2</c:v>
                      </c:pt>
                      <c:pt idx="13">
                        <c:v>1.47E-2</c:v>
                      </c:pt>
                      <c:pt idx="14">
                        <c:v>2.76E-2</c:v>
                      </c:pt>
                      <c:pt idx="15">
                        <c:v>1.3500000000000002E-2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541-4716-85AB-294D55496E4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r_elec!$I$1</c15:sqref>
                        </c15:formulaRef>
                      </c:ext>
                    </c:extLst>
                    <c:strCache>
                      <c:ptCount val="1"/>
                      <c:pt idx="0">
                        <c:v>other</c:v>
                      </c:pt>
                    </c:strCache>
                  </c:strRef>
                </c:tx>
                <c:spPr>
                  <a:ln w="28575" cap="rnd">
                    <a:solidFill>
                      <a:srgbClr val="7030A0"/>
                    </a:solidFill>
                    <a:round/>
                  </a:ln>
                  <a:effectLst/>
                </c:spPr>
                <c:marker>
                  <c:symbol val="circle"/>
                  <c:size val="9"/>
                  <c:spPr>
                    <a:solidFill>
                      <a:srgbClr val="7030A0"/>
                    </a:solidFill>
                    <a:ln w="9525">
                      <a:solidFill>
                        <a:srgbClr val="7030A0"/>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r_elec!$I$2:$I$30</c15:sqref>
                        </c15:formulaRef>
                      </c:ext>
                    </c:extLst>
                    <c:numCache>
                      <c:formatCode>General</c:formatCode>
                      <c:ptCount val="29"/>
                      <c:pt idx="0">
                        <c:v>6.9400000000000073E-2</c:v>
                      </c:pt>
                      <c:pt idx="1">
                        <c:v>4.6899999999999997E-2</c:v>
                      </c:pt>
                      <c:pt idx="2">
                        <c:v>2.7200000000000002E-2</c:v>
                      </c:pt>
                      <c:pt idx="3">
                        <c:v>2.300000000000002E-2</c:v>
                      </c:pt>
                      <c:pt idx="4">
                        <c:v>2.5800000000000156E-2</c:v>
                      </c:pt>
                      <c:pt idx="5">
                        <c:v>2.5000000000000022E-2</c:v>
                      </c:pt>
                      <c:pt idx="6">
                        <c:v>2.1800000000000153E-2</c:v>
                      </c:pt>
                      <c:pt idx="7">
                        <c:v>1.9200000000000106E-2</c:v>
                      </c:pt>
                      <c:pt idx="8">
                        <c:v>1.9199999999999995E-2</c:v>
                      </c:pt>
                      <c:pt idx="9">
                        <c:v>1.9899999999999973E-2</c:v>
                      </c:pt>
                      <c:pt idx="10">
                        <c:v>1.9800000000000095E-2</c:v>
                      </c:pt>
                      <c:pt idx="11">
                        <c:v>2.9399999999999982E-2</c:v>
                      </c:pt>
                      <c:pt idx="12">
                        <c:v>3.0799999999999939E-2</c:v>
                      </c:pt>
                      <c:pt idx="13">
                        <c:v>4.1000000000000036E-2</c:v>
                      </c:pt>
                      <c:pt idx="14">
                        <c:v>3.7399999999999989E-2</c:v>
                      </c:pt>
                      <c:pt idx="15">
                        <c:v>5.8530000000000026E-2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0541-4716-85AB-294D55496E4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r_elec!$J$1</c15:sqref>
                        </c15:formulaRef>
                      </c:ext>
                    </c:extLst>
                    <c:strCache>
                      <c:ptCount val="1"/>
                      <c:pt idx="0">
                        <c:v>other_all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r_elec!$J$2:$J$30</c15:sqref>
                        </c15:formulaRef>
                      </c:ext>
                    </c:extLst>
                    <c:numCache>
                      <c:formatCode>General</c:formatCode>
                      <c:ptCount val="29"/>
                      <c:pt idx="0">
                        <c:v>0</c:v>
                      </c:pt>
                      <c:pt idx="1">
                        <c:v>0</c:v>
                      </c:pt>
                      <c:pt idx="2">
                        <c:v>0</c:v>
                      </c:pt>
                      <c:pt idx="3">
                        <c:v>0</c:v>
                      </c:pt>
                      <c:pt idx="4">
                        <c:v>5.1699999999999982E-2</c:v>
                      </c:pt>
                      <c:pt idx="5">
                        <c:v>5.6500000000000147E-2</c:v>
                      </c:pt>
                      <c:pt idx="6">
                        <c:v>5.4300000000000175E-2</c:v>
                      </c:pt>
                      <c:pt idx="7">
                        <c:v>0</c:v>
                      </c:pt>
                      <c:pt idx="8">
                        <c:v>0</c:v>
                      </c:pt>
                      <c:pt idx="9">
                        <c:v>0</c:v>
                      </c:pt>
                      <c:pt idx="10">
                        <c:v>0</c:v>
                      </c:pt>
                      <c:pt idx="11">
                        <c:v>0</c:v>
                      </c:pt>
                      <c:pt idx="12">
                        <c:v>0</c:v>
                      </c:pt>
                      <c:pt idx="13">
                        <c:v>0</c:v>
                      </c:pt>
                      <c:pt idx="14">
                        <c:v>0</c:v>
                      </c:pt>
                      <c:pt idx="15">
                        <c:v>0</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C-0541-4716-85AB-294D55496E47}"/>
                  </c:ext>
                </c:extLst>
              </c15:ser>
            </c15:filteredLineSeries>
            <c15:filteredLineSeries>
              <c15:ser>
                <c:idx val="9"/>
                <c:order val="9"/>
                <c:tx>
                  <c:strRef>
                    <c:extLst xmlns:c15="http://schemas.microsoft.com/office/drawing/2012/chart" xmlns:c16r2="http://schemas.microsoft.com/office/drawing/2015/06/chart">
                      <c:ext xmlns:c15="http://schemas.microsoft.com/office/drawing/2012/chart" uri="{02D57815-91ED-43cb-92C2-25804820EDAC}">
                        <c15:formulaRef>
                          <c15:sqref>r_elec!$K$1</c15:sqref>
                        </c15:formulaRef>
                      </c:ext>
                    </c:extLst>
                    <c:strCache>
                      <c:ptCount val="1"/>
                      <c:pt idx="0">
                        <c:v>left</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r_elec!$K$2:$K$30</c15:sqref>
                        </c15:formulaRef>
                      </c:ext>
                    </c:extLst>
                    <c:numCache>
                      <c:formatCode>General</c:formatCode>
                      <c:ptCount val="29"/>
                      <c:pt idx="0">
                        <c:v>0.57699999999999996</c:v>
                      </c:pt>
                      <c:pt idx="1">
                        <c:v>0.52249999999999996</c:v>
                      </c:pt>
                      <c:pt idx="2">
                        <c:v>0.48629999999999995</c:v>
                      </c:pt>
                      <c:pt idx="3">
                        <c:v>0.4768</c:v>
                      </c:pt>
                      <c:pt idx="4">
                        <c:v>0.55969999999999998</c:v>
                      </c:pt>
                      <c:pt idx="5">
                        <c:v>0.55679999999999996</c:v>
                      </c:pt>
                      <c:pt idx="6">
                        <c:v>0.41299999999999992</c:v>
                      </c:pt>
                      <c:pt idx="7">
                        <c:v>0.40819999999999995</c:v>
                      </c:pt>
                      <c:pt idx="8">
                        <c:v>0.53890000000000005</c:v>
                      </c:pt>
                      <c:pt idx="9">
                        <c:v>0.56459999999999999</c:v>
                      </c:pt>
                      <c:pt idx="10">
                        <c:v>0.48279999999999995</c:v>
                      </c:pt>
                      <c:pt idx="11">
                        <c:v>0.5989000000000001</c:v>
                      </c:pt>
                      <c:pt idx="12">
                        <c:v>0.55330000000000001</c:v>
                      </c:pt>
                      <c:pt idx="13">
                        <c:v>0.43800000000000006</c:v>
                      </c:pt>
                      <c:pt idx="14">
                        <c:v>0.54659999999999997</c:v>
                      </c:pt>
                      <c:pt idx="15">
                        <c:v>0.58360000000000001</c:v>
                      </c:pt>
                    </c:numCache>
                  </c:numRef>
                </c:val>
                <c:smooth val="0"/>
                <c:extLst xmlns:c15="http://schemas.microsoft.com/office/drawing/2012/chart" xmlns:c16r2="http://schemas.microsoft.com/office/drawing/2015/06/chart">
                  <c:ext xmlns:c16="http://schemas.microsoft.com/office/drawing/2014/chart" uri="{C3380CC4-5D6E-409C-BE32-E72D297353CC}">
                    <c16:uniqueId val="{0000002D-0541-4716-85AB-294D55496E47}"/>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r_elec!$M$1</c15:sqref>
                        </c15:formulaRef>
                      </c:ext>
                    </c:extLst>
                    <c:strCache>
                      <c:ptCount val="1"/>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r_elec!$M$2:$M$30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2F-0541-4716-85AB-294D55496E47}"/>
                  </c:ext>
                </c:extLst>
              </c15:ser>
            </c15:filteredLineSeries>
            <c15:filteredLineSeries>
              <c15:ser>
                <c:idx val="12"/>
                <c:order val="11"/>
                <c:tx>
                  <c:strRef>
                    <c:extLst xmlns:c15="http://schemas.microsoft.com/office/drawing/2012/chart" xmlns:c16r2="http://schemas.microsoft.com/office/drawing/2015/06/chart">
                      <c:ext xmlns:c15="http://schemas.microsoft.com/office/drawing/2012/chart" uri="{02D57815-91ED-43cb-92C2-25804820EDAC}">
                        <c15:formulaRef>
                          <c15:sqref>r_elec!$N$1</c15:sqref>
                        </c15:formulaRef>
                      </c:ext>
                    </c:extLst>
                    <c:strCache>
                      <c:ptCount val="1"/>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numRef>
                    <c:extLst xmlns:c15="http://schemas.microsoft.com/office/drawing/2012/chart" xmlns:c16r2="http://schemas.microsoft.com/office/drawing/2015/06/chart">
                      <c:ext xmlns:c15="http://schemas.microsoft.com/office/drawing/2012/chart" uri="{02D57815-91ED-43cb-92C2-25804820EDAC}">
                        <c15:formulaRef>
                          <c15:sqref>r_elec!$A$2:$A$30</c15:sqref>
                        </c15:formulaRef>
                      </c:ext>
                    </c:extLst>
                    <c:numCache>
                      <c:formatCode>General</c:formatCode>
                      <c:ptCount val="29"/>
                      <c:pt idx="0">
                        <c:v>1975</c:v>
                      </c:pt>
                      <c:pt idx="1">
                        <c:v>1976</c:v>
                      </c:pt>
                      <c:pt idx="2">
                        <c:v>1979</c:v>
                      </c:pt>
                      <c:pt idx="3">
                        <c:v>1980</c:v>
                      </c:pt>
                      <c:pt idx="4">
                        <c:v>1983</c:v>
                      </c:pt>
                      <c:pt idx="5">
                        <c:v>1985</c:v>
                      </c:pt>
                      <c:pt idx="6">
                        <c:v>1987</c:v>
                      </c:pt>
                      <c:pt idx="7">
                        <c:v>1991</c:v>
                      </c:pt>
                      <c:pt idx="8">
                        <c:v>1995</c:v>
                      </c:pt>
                      <c:pt idx="9">
                        <c:v>1999</c:v>
                      </c:pt>
                      <c:pt idx="10">
                        <c:v>2002</c:v>
                      </c:pt>
                      <c:pt idx="11">
                        <c:v>2005</c:v>
                      </c:pt>
                      <c:pt idx="12">
                        <c:v>2009</c:v>
                      </c:pt>
                      <c:pt idx="13">
                        <c:v>2011</c:v>
                      </c:pt>
                      <c:pt idx="14">
                        <c:v>2015</c:v>
                      </c:pt>
                      <c:pt idx="15">
                        <c:v>2019</c:v>
                      </c:pt>
                    </c:numCache>
                  </c:numRef>
                </c:cat>
                <c:val>
                  <c:numRef>
                    <c:extLst xmlns:c15="http://schemas.microsoft.com/office/drawing/2012/chart" xmlns:c16r2="http://schemas.microsoft.com/office/drawing/2015/06/chart">
                      <c:ext xmlns:c15="http://schemas.microsoft.com/office/drawing/2012/chart" uri="{02D57815-91ED-43cb-92C2-25804820EDAC}">
                        <c15:formulaRef>
                          <c15:sqref>r_elec!$N$2:$N$30</c15:sqref>
                        </c15:formulaRef>
                      </c:ext>
                    </c:extLst>
                    <c:numCache>
                      <c:formatCode>General</c:formatCode>
                      <c:ptCount val="29"/>
                    </c:numCache>
                  </c:numRef>
                </c:val>
                <c:smooth val="0"/>
                <c:extLst xmlns:c15="http://schemas.microsoft.com/office/drawing/2012/chart" xmlns:c16r2="http://schemas.microsoft.com/office/drawing/2015/06/chart">
                  <c:ext xmlns:c16="http://schemas.microsoft.com/office/drawing/2014/chart" uri="{C3380CC4-5D6E-409C-BE32-E72D297353CC}">
                    <c16:uniqueId val="{00000030-0541-4716-85AB-294D55496E47}"/>
                  </c:ext>
                </c:extLst>
              </c15:ser>
            </c15:filteredLineSeries>
          </c:ext>
        </c:extLst>
      </c:lineChart>
      <c:catAx>
        <c:axId val="-712720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4768"/>
        <c:crosses val="autoZero"/>
        <c:auto val="1"/>
        <c:lblAlgn val="ctr"/>
        <c:lblOffset val="100"/>
        <c:tickMarkSkip val="1"/>
        <c:noMultiLvlLbl val="1"/>
      </c:catAx>
      <c:valAx>
        <c:axId val="-712724768"/>
        <c:scaling>
          <c:orientation val="minMax"/>
          <c:max val="0.8"/>
          <c:min val="0.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0960"/>
        <c:crosses val="autoZero"/>
        <c:crossBetween val="midCat"/>
      </c:valAx>
      <c:spPr>
        <a:noFill/>
        <a:ln>
          <a:solidFill>
            <a:sysClr val="windowText" lastClr="000000"/>
          </a:solidFill>
        </a:ln>
        <a:effectLst/>
      </c:spPr>
    </c:plotArea>
    <c:legend>
      <c:legendPos val="b"/>
      <c:layout>
        <c:manualLayout>
          <c:xMode val="edge"/>
          <c:yMode val="edge"/>
          <c:x val="0.135164675578791"/>
          <c:y val="9.5632071084542997E-2"/>
          <c:w val="0.81346453831014798"/>
          <c:h val="0.1685393036105599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CC6 - Vote for the Socialist Party by gender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r_vote_lab!$B$37</c:f>
              <c:strCache>
                <c:ptCount val="1"/>
                <c:pt idx="0">
                  <c:v>Woman</c:v>
                </c:pt>
              </c:strCache>
            </c:strRef>
          </c:tx>
          <c:spPr>
            <a:solidFill>
              <a:schemeClr val="accent5"/>
            </a:solidFill>
            <a:ln>
              <a:solidFill>
                <a:schemeClr val="accent5"/>
              </a:solidFill>
            </a:ln>
            <a:effectLst/>
          </c:spPr>
          <c:invertIfNegative val="0"/>
          <c:cat>
            <c:strRef>
              <c:f>r_vote_lab!$C$1:$H$1</c:f>
              <c:strCache>
                <c:ptCount val="4"/>
                <c:pt idx="0">
                  <c:v>1983-87</c:v>
                </c:pt>
                <c:pt idx="1">
                  <c:v>1991-95</c:v>
                </c:pt>
                <c:pt idx="2">
                  <c:v>2002-09</c:v>
                </c:pt>
                <c:pt idx="3">
                  <c:v>2015-19</c:v>
                </c:pt>
              </c:strCache>
            </c:strRef>
          </c:cat>
          <c:val>
            <c:numRef>
              <c:f>r_vote_lab!$C$37:$F$37</c:f>
              <c:numCache>
                <c:formatCode>General</c:formatCode>
                <c:ptCount val="4"/>
                <c:pt idx="0">
                  <c:v>0.37804551664268415</c:v>
                </c:pt>
                <c:pt idx="1">
                  <c:v>0.38448137231843438</c:v>
                </c:pt>
                <c:pt idx="2">
                  <c:v>0.43202319620978213</c:v>
                </c:pt>
                <c:pt idx="3">
                  <c:v>0.36264418124101455</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strRef>
              <c:f>r_vote_lab!$B$38</c:f>
              <c:strCache>
                <c:ptCount val="1"/>
                <c:pt idx="0">
                  <c:v>Man</c:v>
                </c:pt>
              </c:strCache>
            </c:strRef>
          </c:tx>
          <c:spPr>
            <a:solidFill>
              <a:srgbClr val="FF0000"/>
            </a:solidFill>
            <a:ln>
              <a:solidFill>
                <a:srgbClr val="FF0000"/>
              </a:solidFill>
            </a:ln>
            <a:effectLst/>
          </c:spPr>
          <c:invertIfNegative val="0"/>
          <c:cat>
            <c:strRef>
              <c:f>r_vote_lab!$C$1:$H$1</c:f>
              <c:strCache>
                <c:ptCount val="4"/>
                <c:pt idx="0">
                  <c:v>1983-87</c:v>
                </c:pt>
                <c:pt idx="1">
                  <c:v>1991-95</c:v>
                </c:pt>
                <c:pt idx="2">
                  <c:v>2002-09</c:v>
                </c:pt>
                <c:pt idx="3">
                  <c:v>2015-19</c:v>
                </c:pt>
              </c:strCache>
            </c:strRef>
          </c:cat>
          <c:val>
            <c:numRef>
              <c:f>r_vote_lab!$C$38:$F$38</c:f>
              <c:numCache>
                <c:formatCode>General</c:formatCode>
                <c:ptCount val="4"/>
                <c:pt idx="0">
                  <c:v>0.40164906972154996</c:v>
                </c:pt>
                <c:pt idx="1">
                  <c:v>0.41202442350658225</c:v>
                </c:pt>
                <c:pt idx="2">
                  <c:v>0.39576442795820133</c:v>
                </c:pt>
                <c:pt idx="3">
                  <c:v>0.38101534234187301</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828978896"/>
        <c:axId val="-828979984"/>
        <c:extLst xmlns:c16r2="http://schemas.microsoft.com/office/drawing/2015/06/chart"/>
      </c:barChart>
      <c:catAx>
        <c:axId val="-8289788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9984"/>
        <c:crosses val="autoZero"/>
        <c:auto val="1"/>
        <c:lblAlgn val="ctr"/>
        <c:lblOffset val="100"/>
        <c:noMultiLvlLbl val="0"/>
      </c:catAx>
      <c:valAx>
        <c:axId val="-82897998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8896"/>
        <c:crosses val="autoZero"/>
        <c:crossBetween val="between"/>
      </c:valAx>
      <c:spPr>
        <a:noFill/>
        <a:ln>
          <a:solidFill>
            <a:sysClr val="windowText" lastClr="000000"/>
          </a:solidFill>
        </a:ln>
        <a:effectLst/>
      </c:spPr>
    </c:plotArea>
    <c:legend>
      <c:legendPos val="b"/>
      <c:layout>
        <c:manualLayout>
          <c:xMode val="edge"/>
          <c:yMode val="edge"/>
          <c:x val="0.65725465701385699"/>
          <c:y val="0.10272016304159599"/>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CC7 - Vote for the Socialist Party by union membership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325745357940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r_vote_lab!$B$39</c:f>
              <c:strCache>
                <c:ptCount val="1"/>
                <c:pt idx="0">
                  <c:v>Not union member</c:v>
                </c:pt>
              </c:strCache>
            </c:strRef>
          </c:tx>
          <c:spPr>
            <a:solidFill>
              <a:schemeClr val="accent5"/>
            </a:solidFill>
            <a:ln>
              <a:solidFill>
                <a:schemeClr val="accent5"/>
              </a:solidFill>
            </a:ln>
            <a:effectLst/>
          </c:spPr>
          <c:invertIfNegative val="0"/>
          <c:cat>
            <c:strRef>
              <c:f>r_vote_lab!$C$1:$F$1</c:f>
              <c:strCache>
                <c:ptCount val="4"/>
                <c:pt idx="0">
                  <c:v>1983-87</c:v>
                </c:pt>
                <c:pt idx="1">
                  <c:v>1991-95</c:v>
                </c:pt>
                <c:pt idx="2">
                  <c:v>2002-09</c:v>
                </c:pt>
                <c:pt idx="3">
                  <c:v>2015-19</c:v>
                </c:pt>
              </c:strCache>
            </c:strRef>
          </c:cat>
          <c:val>
            <c:numRef>
              <c:f>r_vote_lab!$C$39:$F$39</c:f>
              <c:numCache>
                <c:formatCode>General</c:formatCode>
                <c:ptCount val="4"/>
                <c:pt idx="0">
                  <c:v>0.38321944197290581</c:v>
                </c:pt>
                <c:pt idx="1">
                  <c:v>0.38592704378761672</c:v>
                </c:pt>
                <c:pt idx="2">
                  <c:v>0.4103945165500239</c:v>
                </c:pt>
                <c:pt idx="3">
                  <c:v>0.38080972987903255</c:v>
                </c:pt>
              </c:numCache>
            </c:numRef>
          </c:val>
          <c:extLst xmlns:c16r2="http://schemas.microsoft.com/office/drawing/2015/06/chart">
            <c:ext xmlns:c16="http://schemas.microsoft.com/office/drawing/2014/chart" uri="{C3380CC4-5D6E-409C-BE32-E72D297353CC}">
              <c16:uniqueId val="{00000000-5496-4C24-ABE7-9889A97561EE}"/>
            </c:ext>
          </c:extLst>
        </c:ser>
        <c:ser>
          <c:idx val="1"/>
          <c:order val="1"/>
          <c:tx>
            <c:strRef>
              <c:f>r_vote_lab!$B$40</c:f>
              <c:strCache>
                <c:ptCount val="1"/>
                <c:pt idx="0">
                  <c:v>Union member</c:v>
                </c:pt>
              </c:strCache>
            </c:strRef>
          </c:tx>
          <c:spPr>
            <a:solidFill>
              <a:srgbClr val="FF0000"/>
            </a:solidFill>
            <a:ln>
              <a:solidFill>
                <a:srgbClr val="FF0000"/>
              </a:solidFill>
            </a:ln>
            <a:effectLst/>
          </c:spPr>
          <c:invertIfNegative val="0"/>
          <c:cat>
            <c:strRef>
              <c:f>r_vote_lab!$C$1:$F$1</c:f>
              <c:strCache>
                <c:ptCount val="4"/>
                <c:pt idx="0">
                  <c:v>1983-87</c:v>
                </c:pt>
                <c:pt idx="1">
                  <c:v>1991-95</c:v>
                </c:pt>
                <c:pt idx="2">
                  <c:v>2002-09</c:v>
                </c:pt>
                <c:pt idx="3">
                  <c:v>2015-19</c:v>
                </c:pt>
              </c:strCache>
            </c:strRef>
          </c:cat>
          <c:val>
            <c:numRef>
              <c:f>r_vote_lab!$C$40:$F$40</c:f>
              <c:numCache>
                <c:formatCode>General</c:formatCode>
                <c:ptCount val="4"/>
                <c:pt idx="0">
                  <c:v>0.45128365649714614</c:v>
                </c:pt>
                <c:pt idx="1">
                  <c:v>0.53763420545028628</c:v>
                </c:pt>
                <c:pt idx="2">
                  <c:v>0.44474255479261049</c:v>
                </c:pt>
                <c:pt idx="3">
                  <c:v>0.2800401002499372</c:v>
                </c:pt>
              </c:numCache>
            </c:numRef>
          </c:val>
          <c:extLst xmlns:c16r2="http://schemas.microsoft.com/office/drawing/2015/06/chart">
            <c:ext xmlns:c16="http://schemas.microsoft.com/office/drawing/2014/chart" uri="{C3380CC4-5D6E-409C-BE32-E72D297353CC}">
              <c16:uniqueId val="{00000001-5496-4C24-ABE7-9889A97561EE}"/>
            </c:ext>
          </c:extLst>
        </c:ser>
        <c:dLbls>
          <c:showLegendKey val="0"/>
          <c:showVal val="0"/>
          <c:showCatName val="0"/>
          <c:showSerName val="0"/>
          <c:showPercent val="0"/>
          <c:showBubbleSize val="0"/>
        </c:dLbls>
        <c:gapWidth val="219"/>
        <c:overlap val="-27"/>
        <c:axId val="-828974544"/>
        <c:axId val="-828975632"/>
        <c:extLst xmlns:c16r2="http://schemas.microsoft.com/office/drawing/2015/06/chart"/>
      </c:barChart>
      <c:catAx>
        <c:axId val="-8289745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5632"/>
        <c:crosses val="autoZero"/>
        <c:auto val="1"/>
        <c:lblAlgn val="ctr"/>
        <c:lblOffset val="100"/>
        <c:noMultiLvlLbl val="0"/>
      </c:catAx>
      <c:valAx>
        <c:axId val="-82897563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4544"/>
        <c:crosses val="autoZero"/>
        <c:crossBetween val="between"/>
      </c:valAx>
      <c:spPr>
        <a:noFill/>
        <a:ln>
          <a:solidFill>
            <a:sysClr val="windowText" lastClr="000000"/>
          </a:solidFill>
        </a:ln>
        <a:effectLst/>
      </c:spPr>
    </c:plotArea>
    <c:legend>
      <c:legendPos val="b"/>
      <c:layout>
        <c:manualLayout>
          <c:xMode val="edge"/>
          <c:yMode val="edge"/>
          <c:x val="8.8295313505407494E-2"/>
          <c:y val="0.10272016304159599"/>
          <c:w val="0.42207140530222498"/>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CC8 - Vote for the Socialist Party by perceived social class in Portugal</a:t>
            </a:r>
            <a:endParaRPr lang="en-US" sz="1680" b="1" i="0" u="none" strike="noStrike" kern="1200" spc="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0.124707907596862"/>
          <c:y val="2.0895522879198999E-3"/>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6586342939465206E-2"/>
          <c:w val="0.91062130312926604"/>
          <c:h val="0.711616695651488"/>
        </c:manualLayout>
      </c:layout>
      <c:barChart>
        <c:barDir val="col"/>
        <c:grouping val="clustered"/>
        <c:varyColors val="0"/>
        <c:ser>
          <c:idx val="0"/>
          <c:order val="0"/>
          <c:tx>
            <c:strRef>
              <c:f>r_vote_lab2!$B$43</c:f>
              <c:strCache>
                <c:ptCount val="1"/>
                <c:pt idx="0">
                  <c:v>Working class</c:v>
                </c:pt>
              </c:strCache>
            </c:strRef>
          </c:tx>
          <c:spPr>
            <a:solidFill>
              <a:srgbClr val="FF0000"/>
            </a:solidFill>
            <a:ln>
              <a:solidFill>
                <a:srgbClr val="FF0000"/>
              </a:solidFill>
            </a:ln>
            <a:effectLst/>
          </c:spPr>
          <c:invertIfNegative val="0"/>
          <c:cat>
            <c:strRef>
              <c:f>r_vote_lab2!$C$1:$E$1</c:f>
              <c:strCache>
                <c:ptCount val="3"/>
                <c:pt idx="0">
                  <c:v>1983-87</c:v>
                </c:pt>
                <c:pt idx="1">
                  <c:v>1991-95</c:v>
                </c:pt>
                <c:pt idx="2">
                  <c:v>2015-19</c:v>
                </c:pt>
              </c:strCache>
            </c:strRef>
          </c:cat>
          <c:val>
            <c:numRef>
              <c:f>r_vote_lab2!$C$43:$E$43</c:f>
              <c:numCache>
                <c:formatCode>General</c:formatCode>
                <c:ptCount val="3"/>
                <c:pt idx="0">
                  <c:v>0.5165901564411467</c:v>
                </c:pt>
                <c:pt idx="1">
                  <c:v>0.46002713033424375</c:v>
                </c:pt>
                <c:pt idx="2">
                  <c:v>0.4288213144014093</c:v>
                </c:pt>
              </c:numCache>
            </c:numRef>
          </c:val>
          <c:extLst xmlns:c16r2="http://schemas.microsoft.com/office/drawing/2015/06/chart">
            <c:ext xmlns:c16="http://schemas.microsoft.com/office/drawing/2014/chart" uri="{C3380CC4-5D6E-409C-BE32-E72D297353CC}">
              <c16:uniqueId val="{00000000-C8FB-4804-9DE5-3E0B15080EFF}"/>
            </c:ext>
          </c:extLst>
        </c:ser>
        <c:ser>
          <c:idx val="1"/>
          <c:order val="1"/>
          <c:tx>
            <c:strRef>
              <c:f>r_vote_lab2!$B$44</c:f>
              <c:strCache>
                <c:ptCount val="1"/>
                <c:pt idx="0">
                  <c:v>Middle class</c:v>
                </c:pt>
              </c:strCache>
            </c:strRef>
          </c:tx>
          <c:spPr>
            <a:solidFill>
              <a:schemeClr val="accent5"/>
            </a:solidFill>
            <a:ln>
              <a:solidFill>
                <a:schemeClr val="accent5"/>
              </a:solidFill>
            </a:ln>
            <a:effectLst/>
          </c:spPr>
          <c:invertIfNegative val="0"/>
          <c:cat>
            <c:strRef>
              <c:f>r_vote_lab2!$C$1:$E$1</c:f>
              <c:strCache>
                <c:ptCount val="3"/>
                <c:pt idx="0">
                  <c:v>1983-87</c:v>
                </c:pt>
                <c:pt idx="1">
                  <c:v>1991-95</c:v>
                </c:pt>
                <c:pt idx="2">
                  <c:v>2015-19</c:v>
                </c:pt>
              </c:strCache>
            </c:strRef>
          </c:cat>
          <c:val>
            <c:numRef>
              <c:f>r_vote_lab2!$C$44:$E$44</c:f>
              <c:numCache>
                <c:formatCode>General</c:formatCode>
                <c:ptCount val="3"/>
                <c:pt idx="0">
                  <c:v>0.38882548092108227</c:v>
                </c:pt>
                <c:pt idx="1">
                  <c:v>0.39369287953386417</c:v>
                </c:pt>
                <c:pt idx="2">
                  <c:v>0.3733528746661573</c:v>
                </c:pt>
              </c:numCache>
            </c:numRef>
          </c:val>
          <c:extLst xmlns:c16r2="http://schemas.microsoft.com/office/drawing/2015/06/chart">
            <c:ext xmlns:c16="http://schemas.microsoft.com/office/drawing/2014/chart" uri="{C3380CC4-5D6E-409C-BE32-E72D297353CC}">
              <c16:uniqueId val="{00000001-C8FB-4804-9DE5-3E0B15080EFF}"/>
            </c:ext>
          </c:extLst>
        </c:ser>
        <c:dLbls>
          <c:showLegendKey val="0"/>
          <c:showVal val="0"/>
          <c:showCatName val="0"/>
          <c:showSerName val="0"/>
          <c:showPercent val="0"/>
          <c:showBubbleSize val="0"/>
        </c:dLbls>
        <c:gapWidth val="219"/>
        <c:overlap val="-27"/>
        <c:axId val="-828971280"/>
        <c:axId val="-828969648"/>
        <c:extLst xmlns:c16r2="http://schemas.microsoft.com/office/drawing/2015/06/chart"/>
      </c:barChart>
      <c:catAx>
        <c:axId val="-828971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69648"/>
        <c:crosses val="autoZero"/>
        <c:auto val="1"/>
        <c:lblAlgn val="ctr"/>
        <c:lblOffset val="100"/>
        <c:noMultiLvlLbl val="0"/>
      </c:catAx>
      <c:valAx>
        <c:axId val="-82896964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1280"/>
        <c:crosses val="autoZero"/>
        <c:crossBetween val="between"/>
      </c:valAx>
      <c:spPr>
        <a:noFill/>
        <a:ln>
          <a:solidFill>
            <a:sysClr val="windowText" lastClr="000000"/>
          </a:solidFill>
        </a:ln>
        <a:effectLst/>
      </c:spPr>
    </c:plotArea>
    <c:legend>
      <c:legendPos val="b"/>
      <c:layout>
        <c:manualLayout>
          <c:xMode val="edge"/>
          <c:yMode val="edge"/>
          <c:x val="0.62169472625258704"/>
          <c:y val="0.10689449798957899"/>
          <c:w val="0.34295792735623798"/>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CC9 - Vote for the Socialist Party by country of origin in Portugal</a:t>
            </a:r>
          </a:p>
        </c:rich>
      </c:tx>
      <c:layout/>
      <c:overlay val="0"/>
      <c:spPr>
        <a:noFill/>
        <a:ln>
          <a:noFill/>
        </a:ln>
        <a:effectLst/>
      </c:spPr>
    </c:title>
    <c:autoTitleDeleted val="0"/>
    <c:plotArea>
      <c:layout>
        <c:manualLayout>
          <c:layoutTarget val="inner"/>
          <c:xMode val="edge"/>
          <c:yMode val="edge"/>
          <c:x val="7.4334098845270605E-2"/>
          <c:y val="8.61505331664663E-2"/>
          <c:w val="0.91062130312926604"/>
          <c:h val="0.74072541278118897"/>
        </c:manualLayout>
      </c:layout>
      <c:barChart>
        <c:barDir val="col"/>
        <c:grouping val="clustered"/>
        <c:varyColors val="0"/>
        <c:ser>
          <c:idx val="1"/>
          <c:order val="0"/>
          <c:tx>
            <c:strRef>
              <c:f>r_vote_lab!$B$48</c:f>
              <c:strCache>
                <c:ptCount val="1"/>
                <c:pt idx="0">
                  <c:v>Portugal</c:v>
                </c:pt>
              </c:strCache>
            </c:strRef>
          </c:tx>
          <c:spPr>
            <a:solidFill>
              <a:srgbClr val="FF0000"/>
            </a:solidFill>
            <a:ln>
              <a:solidFill>
                <a:srgbClr val="FF0000"/>
              </a:solidFill>
            </a:ln>
            <a:effectLst/>
          </c:spPr>
          <c:invertIfNegative val="0"/>
          <c:cat>
            <c:strRef>
              <c:f>r_vote!$G$1</c:f>
              <c:strCache>
                <c:ptCount val="1"/>
                <c:pt idx="0">
                  <c:v>2015-19</c:v>
                </c:pt>
              </c:strCache>
            </c:strRef>
          </c:cat>
          <c:val>
            <c:numRef>
              <c:f>r_vote_lab!$F$48</c:f>
              <c:numCache>
                <c:formatCode>General</c:formatCode>
                <c:ptCount val="1"/>
                <c:pt idx="0">
                  <c:v>0.36978415622953048</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1"/>
          <c:tx>
            <c:strRef>
              <c:f>r_vote_lab!$B$49</c:f>
              <c:strCache>
                <c:ptCount val="1"/>
                <c:pt idx="0">
                  <c:v>Brazil</c:v>
                </c:pt>
              </c:strCache>
            </c:strRef>
          </c:tx>
          <c:spPr>
            <a:solidFill>
              <a:schemeClr val="accent6"/>
            </a:solidFill>
            <a:ln>
              <a:solidFill>
                <a:schemeClr val="accent6"/>
              </a:solidFill>
            </a:ln>
            <a:effectLst/>
          </c:spPr>
          <c:invertIfNegative val="0"/>
          <c:cat>
            <c:strRef>
              <c:f>r_vote!$G$1</c:f>
              <c:strCache>
                <c:ptCount val="1"/>
                <c:pt idx="0">
                  <c:v>2015-19</c:v>
                </c:pt>
              </c:strCache>
            </c:strRef>
          </c:cat>
          <c:val>
            <c:numRef>
              <c:f>r_vote_lab!$F$49</c:f>
              <c:numCache>
                <c:formatCode>General</c:formatCode>
                <c:ptCount val="1"/>
                <c:pt idx="0">
                  <c:v>0.59152194106909095</c:v>
                </c:pt>
              </c:numCache>
            </c:numRef>
          </c:val>
          <c:extLst xmlns:c16r2="http://schemas.microsoft.com/office/drawing/2015/06/chart">
            <c:ext xmlns:c16="http://schemas.microsoft.com/office/drawing/2014/chart" uri="{C3380CC4-5D6E-409C-BE32-E72D297353CC}">
              <c16:uniqueId val="{00000002-0399-4829-8938-72DE02A980D1}"/>
            </c:ext>
          </c:extLst>
        </c:ser>
        <c:ser>
          <c:idx val="0"/>
          <c:order val="2"/>
          <c:tx>
            <c:strRef>
              <c:f>r_vote_lab!$B$50</c:f>
              <c:strCache>
                <c:ptCount val="1"/>
                <c:pt idx="0">
                  <c:v>Other ex-colony</c:v>
                </c:pt>
              </c:strCache>
            </c:strRef>
          </c:tx>
          <c:invertIfNegative val="0"/>
          <c:cat>
            <c:strRef>
              <c:f>r_vote!$G$1</c:f>
              <c:strCache>
                <c:ptCount val="1"/>
                <c:pt idx="0">
                  <c:v>2015-19</c:v>
                </c:pt>
              </c:strCache>
            </c:strRef>
          </c:cat>
          <c:val>
            <c:numRef>
              <c:f>r_vote_lab!$F$50</c:f>
              <c:numCache>
                <c:formatCode>General</c:formatCode>
                <c:ptCount val="1"/>
                <c:pt idx="0">
                  <c:v>0.30932967661599575</c:v>
                </c:pt>
              </c:numCache>
            </c:numRef>
          </c:val>
          <c:extLst xmlns:c16r2="http://schemas.microsoft.com/office/drawing/2015/06/chart">
            <c:ext xmlns:c16="http://schemas.microsoft.com/office/drawing/2014/chart" uri="{C3380CC4-5D6E-409C-BE32-E72D297353CC}">
              <c16:uniqueId val="{00000000-120B-4FEE-BFAE-F063403DFBC2}"/>
            </c:ext>
          </c:extLst>
        </c:ser>
        <c:dLbls>
          <c:showLegendKey val="0"/>
          <c:showVal val="0"/>
          <c:showCatName val="0"/>
          <c:showSerName val="0"/>
          <c:showPercent val="0"/>
          <c:showBubbleSize val="0"/>
        </c:dLbls>
        <c:gapWidth val="219"/>
        <c:overlap val="-27"/>
        <c:axId val="-828977264"/>
        <c:axId val="-828976720"/>
        <c:extLst xmlns:c16r2="http://schemas.microsoft.com/office/drawing/2015/06/chart"/>
      </c:barChart>
      <c:catAx>
        <c:axId val="-8289772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6720"/>
        <c:crosses val="autoZero"/>
        <c:auto val="1"/>
        <c:lblAlgn val="ctr"/>
        <c:lblOffset val="100"/>
        <c:noMultiLvlLbl val="0"/>
      </c:catAx>
      <c:valAx>
        <c:axId val="-8289767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28977264"/>
        <c:crosses val="autoZero"/>
        <c:crossBetween val="between"/>
      </c:valAx>
      <c:spPr>
        <a:noFill/>
        <a:ln>
          <a:solidFill>
            <a:sysClr val="windowText" lastClr="000000"/>
          </a:solidFill>
        </a:ln>
        <a:effectLst/>
      </c:spPr>
    </c:plotArea>
    <c:legend>
      <c:legendPos val="b"/>
      <c:layout>
        <c:manualLayout>
          <c:xMode val="edge"/>
          <c:yMode val="edge"/>
          <c:x val="0.31943504680571499"/>
          <c:y val="0.10272016304159599"/>
          <c:w val="0.37564490634007802"/>
          <c:h val="4.90665720587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CC10 - Vote for Communists / Greens by education level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43421156373334"/>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r_vote_gre!$B$2</c:f>
              <c:strCache>
                <c:ptCount val="1"/>
                <c:pt idx="0">
                  <c:v>Primary</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r_vote_gre!$C$2:$F$2</c:f>
              <c:numCache>
                <c:formatCode>General</c:formatCode>
                <c:ptCount val="4"/>
                <c:pt idx="0">
                  <c:v>0.10740081071164929</c:v>
                </c:pt>
                <c:pt idx="1">
                  <c:v>7.6627655388739377E-2</c:v>
                </c:pt>
                <c:pt idx="2">
                  <c:v>8.5673744196307772E-2</c:v>
                </c:pt>
                <c:pt idx="3">
                  <c:v>0.10947999100473627</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strRef>
              <c:f>r_vote_gre!$B$3</c:f>
              <c:strCache>
                <c:ptCount val="1"/>
                <c:pt idx="0">
                  <c:v>Secondary</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r_vote_gre!$C$3:$F$3</c:f>
              <c:numCache>
                <c:formatCode>General</c:formatCode>
                <c:ptCount val="4"/>
                <c:pt idx="0">
                  <c:v>9.9396003029418825E-2</c:v>
                </c:pt>
                <c:pt idx="1">
                  <c:v>9.3861116511331014E-2</c:v>
                </c:pt>
                <c:pt idx="2">
                  <c:v>8.1207657612244494E-2</c:v>
                </c:pt>
                <c:pt idx="3">
                  <c:v>9.1806134646705576E-2</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strRef>
              <c:f>r_vote_gre!$B$4</c:f>
              <c:strCache>
                <c:ptCount val="1"/>
                <c:pt idx="0">
                  <c:v>Tertiary</c:v>
                </c:pt>
              </c:strCache>
            </c:strRef>
          </c:tx>
          <c:spPr>
            <a:solidFill>
              <a:schemeClr val="accent6"/>
            </a:solidFill>
            <a:ln>
              <a:solidFill>
                <a:schemeClr val="accent6"/>
              </a:solidFill>
            </a:ln>
            <a:effectLst/>
          </c:spPr>
          <c:invertIfNegative val="0"/>
          <c:cat>
            <c:strRef>
              <c:f>r_vote_gre!$C$1:$F$1</c:f>
              <c:strCache>
                <c:ptCount val="4"/>
                <c:pt idx="0">
                  <c:v>1983-87</c:v>
                </c:pt>
                <c:pt idx="1">
                  <c:v>1991-95</c:v>
                </c:pt>
                <c:pt idx="2">
                  <c:v>2002-09</c:v>
                </c:pt>
                <c:pt idx="3">
                  <c:v>2015-19</c:v>
                </c:pt>
              </c:strCache>
            </c:strRef>
          </c:cat>
          <c:val>
            <c:numRef>
              <c:f>r_vote_gre!$C$4:$F$4</c:f>
              <c:numCache>
                <c:formatCode>General</c:formatCode>
                <c:ptCount val="4"/>
                <c:pt idx="0">
                  <c:v>0.13910202462627203</c:v>
                </c:pt>
                <c:pt idx="1">
                  <c:v>2.4107273980798267E-2</c:v>
                </c:pt>
                <c:pt idx="2">
                  <c:v>5.7942392283748131E-2</c:v>
                </c:pt>
                <c:pt idx="3">
                  <c:v>6.2991734160906587E-2</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847303408"/>
        <c:axId val="-847300144"/>
        <c:extLst xmlns:c16r2="http://schemas.microsoft.com/office/drawing/2015/06/chart"/>
      </c:barChart>
      <c:catAx>
        <c:axId val="-847303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0144"/>
        <c:crosses val="autoZero"/>
        <c:auto val="1"/>
        <c:lblAlgn val="ctr"/>
        <c:lblOffset val="100"/>
        <c:noMultiLvlLbl val="0"/>
      </c:catAx>
      <c:valAx>
        <c:axId val="-847300144"/>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3408"/>
        <c:crosses val="autoZero"/>
        <c:crossBetween val="between"/>
        <c:majorUnit val="0.03"/>
      </c:valAx>
      <c:spPr>
        <a:noFill/>
        <a:ln>
          <a:solidFill>
            <a:sysClr val="windowText" lastClr="000000"/>
          </a:solidFill>
        </a:ln>
        <a:effectLst/>
      </c:spPr>
    </c:plotArea>
    <c:legend>
      <c:legendPos val="b"/>
      <c:layout>
        <c:manualLayout>
          <c:xMode val="edge"/>
          <c:yMode val="edge"/>
          <c:x val="0.44663028465736399"/>
          <c:y val="9.8531999056838696E-2"/>
          <c:w val="0.527383591480470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CC11 - Vote for Communists / Greens by education group in Portugal</a:t>
            </a:r>
            <a:endParaRPr lang="en-US">
              <a:effectLst/>
            </a:endParaRPr>
          </a:p>
        </c:rich>
      </c:tx>
      <c:layout>
        <c:manualLayout>
          <c:xMode val="edge"/>
          <c:yMode val="edge"/>
          <c:x val="0.13117760528592401"/>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673513022790899E-2"/>
          <c:w val="0.91062130312926604"/>
          <c:h val="0.73675246853056997"/>
        </c:manualLayout>
      </c:layout>
      <c:barChart>
        <c:barDir val="col"/>
        <c:grouping val="clustered"/>
        <c:varyColors val="0"/>
        <c:ser>
          <c:idx val="0"/>
          <c:order val="0"/>
          <c:tx>
            <c:strRef>
              <c:f>r_vote_gre!$B$5</c:f>
              <c:strCache>
                <c:ptCount val="1"/>
                <c:pt idx="0">
                  <c:v>Bottom 50%</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r_vote_gre!$C$5:$F$5</c:f>
              <c:numCache>
                <c:formatCode>General</c:formatCode>
                <c:ptCount val="4"/>
                <c:pt idx="0">
                  <c:v>0.10739099092840938</c:v>
                </c:pt>
                <c:pt idx="1">
                  <c:v>7.6921850865583896E-2</c:v>
                </c:pt>
                <c:pt idx="2">
                  <c:v>8.4773370900076223E-2</c:v>
                </c:pt>
                <c:pt idx="3">
                  <c:v>0.10365685754257765</c:v>
                </c:pt>
              </c:numCache>
            </c:numRef>
          </c:val>
          <c:extLst xmlns:c16r2="http://schemas.microsoft.com/office/drawing/2015/06/chart">
            <c:ext xmlns:c16="http://schemas.microsoft.com/office/drawing/2014/chart" uri="{C3380CC4-5D6E-409C-BE32-E72D297353CC}">
              <c16:uniqueId val="{00000000-6FC3-4C00-92A9-B3FC7EC89134}"/>
            </c:ext>
          </c:extLst>
        </c:ser>
        <c:ser>
          <c:idx val="1"/>
          <c:order val="1"/>
          <c:tx>
            <c:strRef>
              <c:f>r_vote_gre!$B$6</c:f>
              <c:strCache>
                <c:ptCount val="1"/>
                <c:pt idx="0">
                  <c:v>Middle 40%</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r_vote_gre!$C$6:$F$6</c:f>
              <c:numCache>
                <c:formatCode>General</c:formatCode>
                <c:ptCount val="4"/>
                <c:pt idx="0">
                  <c:v>0.10290109407728423</c:v>
                </c:pt>
                <c:pt idx="1">
                  <c:v>8.2189709737016364E-2</c:v>
                </c:pt>
                <c:pt idx="2">
                  <c:v>7.5044538351164536E-2</c:v>
                </c:pt>
                <c:pt idx="3">
                  <c:v>8.9361753599525987E-2</c:v>
                </c:pt>
              </c:numCache>
            </c:numRef>
          </c:val>
          <c:extLst xmlns:c16r2="http://schemas.microsoft.com/office/drawing/2015/06/chart">
            <c:ext xmlns:c16="http://schemas.microsoft.com/office/drawing/2014/chart" uri="{C3380CC4-5D6E-409C-BE32-E72D297353CC}">
              <c16:uniqueId val="{00000001-6FC3-4C00-92A9-B3FC7EC89134}"/>
            </c:ext>
          </c:extLst>
        </c:ser>
        <c:ser>
          <c:idx val="2"/>
          <c:order val="2"/>
          <c:tx>
            <c:strRef>
              <c:f>r_vote_gre!$B$7</c:f>
              <c:strCache>
                <c:ptCount val="1"/>
                <c:pt idx="0">
                  <c:v>Top 10%</c:v>
                </c:pt>
              </c:strCache>
            </c:strRef>
          </c:tx>
          <c:spPr>
            <a:solidFill>
              <a:schemeClr val="accent6"/>
            </a:solidFill>
            <a:ln>
              <a:solidFill>
                <a:schemeClr val="accent6"/>
              </a:solidFill>
            </a:ln>
            <a:effectLst/>
          </c:spPr>
          <c:invertIfNegative val="0"/>
          <c:cat>
            <c:strRef>
              <c:f>r_vote_gre!$C$1:$F$1</c:f>
              <c:strCache>
                <c:ptCount val="4"/>
                <c:pt idx="0">
                  <c:v>1983-87</c:v>
                </c:pt>
                <c:pt idx="1">
                  <c:v>1991-95</c:v>
                </c:pt>
                <c:pt idx="2">
                  <c:v>2002-09</c:v>
                </c:pt>
                <c:pt idx="3">
                  <c:v>2015-19</c:v>
                </c:pt>
              </c:strCache>
            </c:strRef>
          </c:cat>
          <c:val>
            <c:numRef>
              <c:f>r_vote_gre!$C$7:$F$7</c:f>
              <c:numCache>
                <c:formatCode>General</c:formatCode>
                <c:ptCount val="4"/>
                <c:pt idx="0">
                  <c:v>0.1342581154962231</c:v>
                </c:pt>
                <c:pt idx="1">
                  <c:v>3.4573599941856249E-2</c:v>
                </c:pt>
                <c:pt idx="2">
                  <c:v>6.3639538047362137E-2</c:v>
                </c:pt>
                <c:pt idx="3">
                  <c:v>6.2182402778045209E-2</c:v>
                </c:pt>
              </c:numCache>
            </c:numRef>
          </c:val>
          <c:extLst xmlns:c16r2="http://schemas.microsoft.com/office/drawing/2015/06/chart">
            <c:ext xmlns:c16="http://schemas.microsoft.com/office/drawing/2014/chart" uri="{C3380CC4-5D6E-409C-BE32-E72D297353CC}">
              <c16:uniqueId val="{00000002-6FC3-4C00-92A9-B3FC7EC89134}"/>
            </c:ext>
          </c:extLst>
        </c:ser>
        <c:dLbls>
          <c:showLegendKey val="0"/>
          <c:showVal val="0"/>
          <c:showCatName val="0"/>
          <c:showSerName val="0"/>
          <c:showPercent val="0"/>
          <c:showBubbleSize val="0"/>
        </c:dLbls>
        <c:gapWidth val="219"/>
        <c:overlap val="-27"/>
        <c:axId val="-847301776"/>
        <c:axId val="-847299600"/>
        <c:extLst xmlns:c16r2="http://schemas.microsoft.com/office/drawing/2015/06/chart"/>
      </c:barChart>
      <c:catAx>
        <c:axId val="-847301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299600"/>
        <c:crosses val="autoZero"/>
        <c:auto val="1"/>
        <c:lblAlgn val="ctr"/>
        <c:lblOffset val="100"/>
        <c:noMultiLvlLbl val="0"/>
      </c:catAx>
      <c:valAx>
        <c:axId val="-847299600"/>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1776"/>
        <c:crosses val="autoZero"/>
        <c:crossBetween val="between"/>
        <c:majorUnit val="0.03"/>
      </c:valAx>
      <c:spPr>
        <a:noFill/>
        <a:ln>
          <a:solidFill>
            <a:sysClr val="windowText" lastClr="000000"/>
          </a:solidFill>
        </a:ln>
        <a:effectLst/>
      </c:spPr>
    </c:plotArea>
    <c:legend>
      <c:legendPos val="b"/>
      <c:layout>
        <c:manualLayout>
          <c:xMode val="edge"/>
          <c:yMode val="edge"/>
          <c:x val="0.51638246975329205"/>
          <c:y val="0.121497786120615"/>
          <c:w val="0.45844497871733197"/>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CC12 - Vote for Communists / Greens by income group in Portugal</a:t>
            </a:r>
            <a:endParaRPr lang="en-US">
              <a:effectLst/>
            </a:endParaRPr>
          </a:p>
        </c:rich>
      </c:tx>
      <c:layout>
        <c:manualLayout>
          <c:xMode val="edge"/>
          <c:yMode val="edge"/>
          <c:x val="0.147270837646723"/>
          <c:y val="2.0871700833257501E-3"/>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134299418098E-2"/>
          <c:y val="0.107022193356094"/>
          <c:w val="0.91062130312926604"/>
          <c:h val="0.749275563052479"/>
        </c:manualLayout>
      </c:layout>
      <c:barChart>
        <c:barDir val="col"/>
        <c:grouping val="clustered"/>
        <c:varyColors val="0"/>
        <c:ser>
          <c:idx val="0"/>
          <c:order val="0"/>
          <c:tx>
            <c:strRef>
              <c:f>r_vote_gre!$B$18</c:f>
              <c:strCache>
                <c:ptCount val="1"/>
                <c:pt idx="0">
                  <c:v>Bottom 50%</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r_vote_gre!$C$18:$F$18</c:f>
              <c:numCache>
                <c:formatCode>General</c:formatCode>
                <c:ptCount val="4"/>
                <c:pt idx="0">
                  <c:v>0.10327957626674361</c:v>
                </c:pt>
                <c:pt idx="1">
                  <c:v>6.9001090292564557E-2</c:v>
                </c:pt>
                <c:pt idx="2">
                  <c:v>8.1594148556080617E-2</c:v>
                </c:pt>
                <c:pt idx="3">
                  <c:v>0.10461299288770209</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strRef>
              <c:f>r_vote_gre!$B$19</c:f>
              <c:strCache>
                <c:ptCount val="1"/>
                <c:pt idx="0">
                  <c:v>Middle 40%</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r_vote_gre!$C$19:$F$19</c:f>
              <c:numCache>
                <c:formatCode>General</c:formatCode>
                <c:ptCount val="4"/>
                <c:pt idx="0">
                  <c:v>0.12307496706498297</c:v>
                </c:pt>
                <c:pt idx="1">
                  <c:v>7.3955756473132045E-2</c:v>
                </c:pt>
                <c:pt idx="2">
                  <c:v>9.5973819102003033E-2</c:v>
                </c:pt>
                <c:pt idx="3">
                  <c:v>9.953734475872647E-2</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strRef>
              <c:f>r_vote_gre!$B$20</c:f>
              <c:strCache>
                <c:ptCount val="1"/>
                <c:pt idx="0">
                  <c:v>Top 10%</c:v>
                </c:pt>
              </c:strCache>
            </c:strRef>
          </c:tx>
          <c:spPr>
            <a:solidFill>
              <a:schemeClr val="accent6"/>
            </a:solidFill>
            <a:ln>
              <a:solidFill>
                <a:schemeClr val="accent6"/>
              </a:solidFill>
            </a:ln>
            <a:effectLst/>
          </c:spPr>
          <c:invertIfNegative val="0"/>
          <c:cat>
            <c:strRef>
              <c:f>r_vote_gre!$C$1:$F$1</c:f>
              <c:strCache>
                <c:ptCount val="4"/>
                <c:pt idx="0">
                  <c:v>1983-87</c:v>
                </c:pt>
                <c:pt idx="1">
                  <c:v>1991-95</c:v>
                </c:pt>
                <c:pt idx="2">
                  <c:v>2002-09</c:v>
                </c:pt>
                <c:pt idx="3">
                  <c:v>2015-19</c:v>
                </c:pt>
              </c:strCache>
            </c:strRef>
          </c:cat>
          <c:val>
            <c:numRef>
              <c:f>r_vote_gre!$C$20:$F$20</c:f>
              <c:numCache>
                <c:formatCode>General</c:formatCode>
                <c:ptCount val="4"/>
                <c:pt idx="0">
                  <c:v>6.9211171740404656E-2</c:v>
                </c:pt>
                <c:pt idx="1">
                  <c:v>4.3687644500912934E-2</c:v>
                </c:pt>
                <c:pt idx="2">
                  <c:v>5.9604279375347992E-2</c:v>
                </c:pt>
                <c:pt idx="3">
                  <c:v>5.5734878904454013E-2</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847312112"/>
        <c:axId val="-847302864"/>
        <c:extLst xmlns:c16r2="http://schemas.microsoft.com/office/drawing/2015/06/chart"/>
      </c:barChart>
      <c:catAx>
        <c:axId val="-847312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2864"/>
        <c:crosses val="autoZero"/>
        <c:auto val="1"/>
        <c:lblAlgn val="ctr"/>
        <c:lblOffset val="100"/>
        <c:noMultiLvlLbl val="0"/>
      </c:catAx>
      <c:valAx>
        <c:axId val="-847302864"/>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2112"/>
        <c:crosses val="autoZero"/>
        <c:crossBetween val="between"/>
        <c:majorUnit val="0.03"/>
      </c:valAx>
      <c:spPr>
        <a:noFill/>
        <a:ln>
          <a:solidFill>
            <a:sysClr val="windowText" lastClr="000000"/>
          </a:solidFill>
        </a:ln>
        <a:effectLst/>
      </c:spPr>
    </c:plotArea>
    <c:legend>
      <c:legendPos val="b"/>
      <c:layout>
        <c:manualLayout>
          <c:xMode val="edge"/>
          <c:yMode val="edge"/>
          <c:x val="0.54784329787261499"/>
          <c:y val="0.12567212628726601"/>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CC12 - Vote for Communists / Greens by religious affiliation in Portugal</a:t>
            </a:r>
          </a:p>
        </c:rich>
      </c:tx>
      <c:layout>
        <c:manualLayout>
          <c:xMode val="edge"/>
          <c:yMode val="edge"/>
          <c:x val="0.11842242925923201"/>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2412002772813598E-2"/>
          <c:w val="0.91062130312926604"/>
          <c:h val="0.74301397878054698"/>
        </c:manualLayout>
      </c:layout>
      <c:barChart>
        <c:barDir val="col"/>
        <c:grouping val="clustered"/>
        <c:varyColors val="0"/>
        <c:ser>
          <c:idx val="0"/>
          <c:order val="0"/>
          <c:tx>
            <c:strRef>
              <c:f>r_vote_gre!$B$21</c:f>
              <c:strCache>
                <c:ptCount val="1"/>
                <c:pt idx="0">
                  <c:v>No religion</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r_vote_gre!$C$21:$F$21</c:f>
              <c:numCache>
                <c:formatCode>General</c:formatCode>
                <c:ptCount val="4"/>
                <c:pt idx="0">
                  <c:v>0.41342337196609652</c:v>
                </c:pt>
                <c:pt idx="1">
                  <c:v>0.23501463132335218</c:v>
                </c:pt>
                <c:pt idx="2">
                  <c:v>0.19359212423301403</c:v>
                </c:pt>
                <c:pt idx="3">
                  <c:v>0.17109561705007559</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strRef>
              <c:f>r_vote_gre!$B$22</c:f>
              <c:strCache>
                <c:ptCount val="1"/>
                <c:pt idx="0">
                  <c:v>Catholic</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r_vote_gre!$C$22:$F$22</c:f>
              <c:numCache>
                <c:formatCode>General</c:formatCode>
                <c:ptCount val="4"/>
                <c:pt idx="0">
                  <c:v>5.8785863662697044E-2</c:v>
                </c:pt>
                <c:pt idx="1">
                  <c:v>4.4493495069867738E-2</c:v>
                </c:pt>
                <c:pt idx="2">
                  <c:v>6.7066440886147521E-2</c:v>
                </c:pt>
                <c:pt idx="3">
                  <c:v>8.5948225507024134E-2</c:v>
                </c:pt>
              </c:numCache>
            </c:numRef>
          </c:val>
          <c:extLst xmlns:c16r2="http://schemas.microsoft.com/office/drawing/2015/06/chart">
            <c:ext xmlns:c16="http://schemas.microsoft.com/office/drawing/2014/chart" uri="{C3380CC4-5D6E-409C-BE32-E72D297353CC}">
              <c16:uniqueId val="{00000001-C317-409D-9916-2AA97DD5D4CD}"/>
            </c:ext>
          </c:extLst>
        </c:ser>
        <c:ser>
          <c:idx val="2"/>
          <c:order val="2"/>
          <c:tx>
            <c:strRef>
              <c:f>r_vote_gre!$B$23</c:f>
              <c:strCache>
                <c:ptCount val="1"/>
                <c:pt idx="0">
                  <c:v>Other</c:v>
                </c:pt>
              </c:strCache>
            </c:strRef>
          </c:tx>
          <c:spPr>
            <a:solidFill>
              <a:schemeClr val="accent6"/>
            </a:solidFill>
            <a:ln>
              <a:solidFill>
                <a:schemeClr val="accent6"/>
              </a:solidFill>
            </a:ln>
            <a:effectLst/>
          </c:spPr>
          <c:invertIfNegative val="0"/>
          <c:cat>
            <c:strRef>
              <c:f>r_vote_gre!$C$1:$F$1</c:f>
              <c:strCache>
                <c:ptCount val="4"/>
                <c:pt idx="0">
                  <c:v>1983-87</c:v>
                </c:pt>
                <c:pt idx="1">
                  <c:v>1991-95</c:v>
                </c:pt>
                <c:pt idx="2">
                  <c:v>2002-09</c:v>
                </c:pt>
                <c:pt idx="3">
                  <c:v>2015-19</c:v>
                </c:pt>
              </c:strCache>
            </c:strRef>
          </c:cat>
          <c:val>
            <c:numRef>
              <c:f>r_vote_gre!$C$23:$F$23</c:f>
              <c:numCache>
                <c:formatCode>General</c:formatCode>
                <c:ptCount val="4"/>
                <c:pt idx="0">
                  <c:v>0.14890220988742106</c:v>
                </c:pt>
                <c:pt idx="1">
                  <c:v>8.6004782040853388E-3</c:v>
                </c:pt>
                <c:pt idx="2">
                  <c:v>8.5074325039143639E-2</c:v>
                </c:pt>
                <c:pt idx="3">
                  <c:v>7.0372884509352862E-2</c:v>
                </c:pt>
              </c:numCache>
            </c:numRef>
          </c:val>
          <c:extLst xmlns:c16r2="http://schemas.microsoft.com/office/drawing/2015/06/chart">
            <c:ext xmlns:c16="http://schemas.microsoft.com/office/drawing/2014/chart" uri="{C3380CC4-5D6E-409C-BE32-E72D297353CC}">
              <c16:uniqueId val="{00000002-C317-409D-9916-2AA97DD5D4CD}"/>
            </c:ext>
          </c:extLst>
        </c:ser>
        <c:dLbls>
          <c:showLegendKey val="0"/>
          <c:showVal val="0"/>
          <c:showCatName val="0"/>
          <c:showSerName val="0"/>
          <c:showPercent val="0"/>
          <c:showBubbleSize val="0"/>
        </c:dLbls>
        <c:gapWidth val="219"/>
        <c:overlap val="-27"/>
        <c:axId val="-847300688"/>
        <c:axId val="-847310480"/>
        <c:extLst xmlns:c16r2="http://schemas.microsoft.com/office/drawing/2015/06/chart"/>
      </c:barChart>
      <c:catAx>
        <c:axId val="-847300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0480"/>
        <c:crosses val="autoZero"/>
        <c:auto val="1"/>
        <c:lblAlgn val="ctr"/>
        <c:lblOffset val="100"/>
        <c:noMultiLvlLbl val="0"/>
      </c:catAx>
      <c:valAx>
        <c:axId val="-847310480"/>
        <c:scaling>
          <c:orientation val="minMax"/>
          <c:max val="0.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0688"/>
        <c:crosses val="autoZero"/>
        <c:crossBetween val="between"/>
        <c:majorUnit val="0.05"/>
      </c:valAx>
      <c:spPr>
        <a:noFill/>
        <a:ln>
          <a:solidFill>
            <a:sysClr val="windowText" lastClr="000000"/>
          </a:solidFill>
        </a:ln>
        <a:effectLst/>
      </c:spPr>
    </c:plotArea>
    <c:legend>
      <c:legendPos val="b"/>
      <c:layout>
        <c:manualLayout>
          <c:xMode val="edge"/>
          <c:yMode val="edge"/>
          <c:x val="0.50544099239611995"/>
          <c:y val="0.10896096071617201"/>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CC14 - Vote for Communists / Greens by age in Portugal</a:t>
            </a:r>
          </a:p>
        </c:rich>
      </c:tx>
      <c:layout/>
      <c:overlay val="0"/>
      <c:spPr>
        <a:noFill/>
        <a:ln>
          <a:noFill/>
        </a:ln>
        <a:effectLst/>
      </c:sp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r_vote_gre!$B$45</c:f>
              <c:strCache>
                <c:ptCount val="1"/>
                <c:pt idx="0">
                  <c:v>20-40</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r_vote_gre!$C$45:$F$45</c:f>
              <c:numCache>
                <c:formatCode>General</c:formatCode>
                <c:ptCount val="4"/>
                <c:pt idx="0">
                  <c:v>0.1148270801722598</c:v>
                </c:pt>
                <c:pt idx="1">
                  <c:v>8.0279503572597707E-2</c:v>
                </c:pt>
                <c:pt idx="2">
                  <c:v>6.4164175211384247E-2</c:v>
                </c:pt>
                <c:pt idx="3">
                  <c:v>6.2261690981909007E-2</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strRef>
              <c:f>r_vote_gre!$B$46</c:f>
              <c:strCache>
                <c:ptCount val="1"/>
                <c:pt idx="0">
                  <c:v>40-60</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r_vote_gre!$C$46:$F$46</c:f>
              <c:numCache>
                <c:formatCode>General</c:formatCode>
                <c:ptCount val="4"/>
                <c:pt idx="0">
                  <c:v>0.10790756530715395</c:v>
                </c:pt>
                <c:pt idx="1">
                  <c:v>7.4370934708138242E-2</c:v>
                </c:pt>
                <c:pt idx="2">
                  <c:v>9.1129038840446944E-2</c:v>
                </c:pt>
                <c:pt idx="3">
                  <c:v>9.8806258346512868E-2</c:v>
                </c:pt>
              </c:numCache>
            </c:numRef>
          </c:val>
          <c:extLst xmlns:c16r2="http://schemas.microsoft.com/office/drawing/2015/06/chart">
            <c:ext xmlns:c16="http://schemas.microsoft.com/office/drawing/2014/chart" uri="{C3380CC4-5D6E-409C-BE32-E72D297353CC}">
              <c16:uniqueId val="{00000001-C317-409D-9916-2AA97DD5D4CD}"/>
            </c:ext>
          </c:extLst>
        </c:ser>
        <c:ser>
          <c:idx val="2"/>
          <c:order val="2"/>
          <c:tx>
            <c:strRef>
              <c:f>r_vote_gre!$B$47</c:f>
              <c:strCache>
                <c:ptCount val="1"/>
                <c:pt idx="0">
                  <c:v>60+</c:v>
                </c:pt>
              </c:strCache>
            </c:strRef>
          </c:tx>
          <c:spPr>
            <a:solidFill>
              <a:schemeClr val="accent6"/>
            </a:solidFill>
            <a:ln>
              <a:solidFill>
                <a:schemeClr val="accent6"/>
              </a:solidFill>
            </a:ln>
            <a:effectLst/>
          </c:spPr>
          <c:invertIfNegative val="0"/>
          <c:cat>
            <c:strRef>
              <c:f>r_vote_gre!$C$1:$F$1</c:f>
              <c:strCache>
                <c:ptCount val="4"/>
                <c:pt idx="0">
                  <c:v>1983-87</c:v>
                </c:pt>
                <c:pt idx="1">
                  <c:v>1991-95</c:v>
                </c:pt>
                <c:pt idx="2">
                  <c:v>2002-09</c:v>
                </c:pt>
                <c:pt idx="3">
                  <c:v>2015-19</c:v>
                </c:pt>
              </c:strCache>
            </c:strRef>
          </c:cat>
          <c:val>
            <c:numRef>
              <c:f>r_vote_gre!$C$47:$F$47</c:f>
              <c:numCache>
                <c:formatCode>General</c:formatCode>
                <c:ptCount val="4"/>
                <c:pt idx="0">
                  <c:v>0.1033200165109176</c:v>
                </c:pt>
                <c:pt idx="1">
                  <c:v>5.6739210850472913E-2</c:v>
                </c:pt>
                <c:pt idx="2">
                  <c:v>8.1136816483079632E-2</c:v>
                </c:pt>
                <c:pt idx="3">
                  <c:v>0.10664706908324309</c:v>
                </c:pt>
              </c:numCache>
            </c:numRef>
          </c:val>
          <c:extLst xmlns:c16r2="http://schemas.microsoft.com/office/drawing/2015/06/chart">
            <c:ext xmlns:c16="http://schemas.microsoft.com/office/drawing/2014/chart" uri="{C3380CC4-5D6E-409C-BE32-E72D297353CC}">
              <c16:uniqueId val="{00000002-C317-409D-9916-2AA97DD5D4CD}"/>
            </c:ext>
          </c:extLst>
        </c:ser>
        <c:dLbls>
          <c:showLegendKey val="0"/>
          <c:showVal val="0"/>
          <c:showCatName val="0"/>
          <c:showSerName val="0"/>
          <c:showPercent val="0"/>
          <c:showBubbleSize val="0"/>
        </c:dLbls>
        <c:gapWidth val="219"/>
        <c:overlap val="-27"/>
        <c:axId val="-847306128"/>
        <c:axId val="-847313744"/>
        <c:extLst xmlns:c16r2="http://schemas.microsoft.com/office/drawing/2015/06/chart"/>
      </c:barChart>
      <c:catAx>
        <c:axId val="-8473061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3744"/>
        <c:crosses val="autoZero"/>
        <c:auto val="1"/>
        <c:lblAlgn val="ctr"/>
        <c:lblOffset val="100"/>
        <c:noMultiLvlLbl val="0"/>
      </c:catAx>
      <c:valAx>
        <c:axId val="-847313744"/>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6128"/>
        <c:crosses val="autoZero"/>
        <c:crossBetween val="between"/>
        <c:majorUnit val="0.03"/>
      </c:valAx>
      <c:spPr>
        <a:noFill/>
        <a:ln>
          <a:solidFill>
            <a:sysClr val="windowText" lastClr="000000"/>
          </a:solidFill>
        </a:ln>
        <a:effectLst/>
      </c:spPr>
    </c:plotArea>
    <c:legend>
      <c:legendPos val="b"/>
      <c:layout>
        <c:manualLayout>
          <c:xMode val="edge"/>
          <c:yMode val="edge"/>
          <c:x val="0.50544098602963095"/>
          <c:y val="9.6437917064459797E-2"/>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CC15 - Vote for Communists / Greens by gender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r_vote_gre!$B$37</c:f>
              <c:strCache>
                <c:ptCount val="1"/>
                <c:pt idx="0">
                  <c:v>Woman</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r_vote_gre!$C$37:$F$37</c:f>
              <c:numCache>
                <c:formatCode>General</c:formatCode>
                <c:ptCount val="4"/>
                <c:pt idx="0">
                  <c:v>7.4205037706051427E-2</c:v>
                </c:pt>
                <c:pt idx="1">
                  <c:v>6.7955736769162112E-2</c:v>
                </c:pt>
                <c:pt idx="2">
                  <c:v>7.2115487888258625E-2</c:v>
                </c:pt>
                <c:pt idx="3">
                  <c:v>7.9665746899557521E-2</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strRef>
              <c:f>r_vote_gre!$B$38</c:f>
              <c:strCache>
                <c:ptCount val="1"/>
                <c:pt idx="0">
                  <c:v>Man</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r_vote_gre!$C$38:$F$38</c:f>
              <c:numCache>
                <c:formatCode>General</c:formatCode>
                <c:ptCount val="4"/>
                <c:pt idx="0">
                  <c:v>0.14525474286420031</c:v>
                </c:pt>
                <c:pt idx="1">
                  <c:v>7.5443795305158615E-2</c:v>
                </c:pt>
                <c:pt idx="2">
                  <c:v>8.6387134727267736E-2</c:v>
                </c:pt>
                <c:pt idx="3">
                  <c:v>0.10929369418068606</c:v>
                </c:pt>
              </c:numCache>
            </c:numRef>
          </c:val>
          <c:extLst xmlns:c16r2="http://schemas.microsoft.com/office/drawing/2015/06/chart">
            <c:ext xmlns:c16="http://schemas.microsoft.com/office/drawing/2014/chart" uri="{C3380CC4-5D6E-409C-BE32-E72D297353CC}">
              <c16:uniqueId val="{00000001-C023-46D9-B627-BE9EE0F68157}"/>
            </c:ext>
          </c:extLst>
        </c:ser>
        <c:dLbls>
          <c:showLegendKey val="0"/>
          <c:showVal val="0"/>
          <c:showCatName val="0"/>
          <c:showSerName val="0"/>
          <c:showPercent val="0"/>
          <c:showBubbleSize val="0"/>
        </c:dLbls>
        <c:gapWidth val="219"/>
        <c:overlap val="-27"/>
        <c:axId val="-847313200"/>
        <c:axId val="-847309936"/>
        <c:extLst xmlns:c16r2="http://schemas.microsoft.com/office/drawing/2015/06/chart"/>
      </c:barChart>
      <c:catAx>
        <c:axId val="-847313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9936"/>
        <c:crosses val="autoZero"/>
        <c:auto val="1"/>
        <c:lblAlgn val="ctr"/>
        <c:lblOffset val="100"/>
        <c:noMultiLvlLbl val="0"/>
      </c:catAx>
      <c:valAx>
        <c:axId val="-84730993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3200"/>
        <c:crosses val="autoZero"/>
        <c:crossBetween val="between"/>
      </c:valAx>
      <c:spPr>
        <a:noFill/>
        <a:ln>
          <a:solidFill>
            <a:sysClr val="windowText" lastClr="000000"/>
          </a:solidFill>
        </a:ln>
        <a:effectLst/>
      </c:spPr>
    </c:plotArea>
    <c:legend>
      <c:legendPos val="b"/>
      <c:layout>
        <c:manualLayout>
          <c:xMode val="edge"/>
          <c:yMode val="edge"/>
          <c:x val="0.65725465701385699"/>
          <c:y val="0.10272016304159599"/>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CA2 - The evolution of religious affiliations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v>No religion</c:v>
          </c:tx>
          <c:spPr>
            <a:solidFill>
              <a:schemeClr val="accent5"/>
            </a:solidFill>
            <a:ln>
              <a:solidFill>
                <a:schemeClr val="accent5"/>
              </a:solidFill>
            </a:ln>
            <a:effectLst/>
          </c:spPr>
          <c:invertIfNegative val="0"/>
          <c:cat>
            <c:strRef>
              <c:f>'TCC2'!$C$2:$F$2</c:f>
              <c:strCache>
                <c:ptCount val="4"/>
                <c:pt idx="0">
                  <c:v>1983-87</c:v>
                </c:pt>
                <c:pt idx="1">
                  <c:v>1991-95</c:v>
                </c:pt>
                <c:pt idx="2">
                  <c:v>2002-09</c:v>
                </c:pt>
                <c:pt idx="3">
                  <c:v>2015-19</c:v>
                </c:pt>
              </c:strCache>
            </c:strRef>
          </c:cat>
          <c:val>
            <c:numRef>
              <c:f>'TCC2'!$C$19:$F$19</c:f>
              <c:numCache>
                <c:formatCode>0%</c:formatCode>
                <c:ptCount val="4"/>
                <c:pt idx="0">
                  <c:v>4.5551147318663165E-2</c:v>
                </c:pt>
                <c:pt idx="1">
                  <c:v>8.2984912968985622E-2</c:v>
                </c:pt>
                <c:pt idx="2">
                  <c:v>5.100126368227488E-2</c:v>
                </c:pt>
                <c:pt idx="3">
                  <c:v>0.11321790433531757</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Catholic</c:v>
          </c:tx>
          <c:spPr>
            <a:solidFill>
              <a:srgbClr val="FF0000"/>
            </a:solidFill>
            <a:ln>
              <a:solidFill>
                <a:srgbClr val="FF0000"/>
              </a:solidFill>
            </a:ln>
            <a:effectLst/>
          </c:spPr>
          <c:invertIfNegative val="0"/>
          <c:cat>
            <c:strRef>
              <c:f>'TCC2'!$C$2:$F$2</c:f>
              <c:strCache>
                <c:ptCount val="4"/>
                <c:pt idx="0">
                  <c:v>1983-87</c:v>
                </c:pt>
                <c:pt idx="1">
                  <c:v>1991-95</c:v>
                </c:pt>
                <c:pt idx="2">
                  <c:v>2002-09</c:v>
                </c:pt>
                <c:pt idx="3">
                  <c:v>2015-19</c:v>
                </c:pt>
              </c:strCache>
            </c:strRef>
          </c:cat>
          <c:val>
            <c:numRef>
              <c:f>'TCC2'!$C$20:$F$20</c:f>
              <c:numCache>
                <c:formatCode>0%</c:formatCode>
                <c:ptCount val="4"/>
                <c:pt idx="0">
                  <c:v>0.92779376443620276</c:v>
                </c:pt>
                <c:pt idx="1">
                  <c:v>0.88982366312631622</c:v>
                </c:pt>
                <c:pt idx="2">
                  <c:v>0.90498498891503076</c:v>
                </c:pt>
                <c:pt idx="3">
                  <c:v>0.83701268472747992</c:v>
                </c:pt>
              </c:numCache>
            </c:numRef>
          </c:val>
          <c:extLst xmlns:c16r2="http://schemas.microsoft.com/office/drawing/2015/06/chart">
            <c:ext xmlns:c16="http://schemas.microsoft.com/office/drawing/2014/chart" uri="{C3380CC4-5D6E-409C-BE32-E72D297353CC}">
              <c16:uniqueId val="{00000004-7365-45A0-9F78-5A54F3518D18}"/>
            </c:ext>
          </c:extLst>
        </c:ser>
        <c:ser>
          <c:idx val="3"/>
          <c:order val="2"/>
          <c:tx>
            <c:v>Other</c:v>
          </c:tx>
          <c:spPr>
            <a:solidFill>
              <a:schemeClr val="accent4"/>
            </a:solidFill>
            <a:ln>
              <a:noFill/>
            </a:ln>
            <a:effectLst/>
          </c:spPr>
          <c:invertIfNegative val="0"/>
          <c:cat>
            <c:strRef>
              <c:f>'TCC2'!$C$2:$F$2</c:f>
              <c:strCache>
                <c:ptCount val="4"/>
                <c:pt idx="0">
                  <c:v>1983-87</c:v>
                </c:pt>
                <c:pt idx="1">
                  <c:v>1991-95</c:v>
                </c:pt>
                <c:pt idx="2">
                  <c:v>2002-09</c:v>
                </c:pt>
                <c:pt idx="3">
                  <c:v>2015-19</c:v>
                </c:pt>
              </c:strCache>
            </c:strRef>
          </c:cat>
          <c:val>
            <c:numRef>
              <c:f>'TCC2'!$C$22:$F$22</c:f>
              <c:numCache>
                <c:formatCode>0%</c:formatCode>
                <c:ptCount val="4"/>
                <c:pt idx="0">
                  <c:v>0.16239979144839001</c:v>
                </c:pt>
                <c:pt idx="1">
                  <c:v>8.3134738502784605E-2</c:v>
                </c:pt>
                <c:pt idx="2">
                  <c:v>0.14475912904898788</c:v>
                </c:pt>
                <c:pt idx="3">
                  <c:v>0.17995630727477507</c:v>
                </c:pt>
              </c:numCache>
            </c:numRef>
          </c:val>
          <c:extLst xmlns:c16r2="http://schemas.microsoft.com/office/drawing/2015/06/chart">
            <c:ext xmlns:c16="http://schemas.microsoft.com/office/drawing/2014/chart" uri="{C3380CC4-5D6E-409C-BE32-E72D297353CC}">
              <c16:uniqueId val="{00000006-7365-45A0-9F78-5A54F3518D18}"/>
            </c:ext>
          </c:extLst>
        </c:ser>
        <c:dLbls>
          <c:showLegendKey val="0"/>
          <c:showVal val="0"/>
          <c:showCatName val="0"/>
          <c:showSerName val="0"/>
          <c:showPercent val="0"/>
          <c:showBubbleSize val="0"/>
        </c:dLbls>
        <c:gapWidth val="219"/>
        <c:overlap val="100"/>
        <c:axId val="-712718240"/>
        <c:axId val="-712734016"/>
      </c:barChart>
      <c:catAx>
        <c:axId val="-712718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4016"/>
        <c:crosses val="autoZero"/>
        <c:auto val="1"/>
        <c:lblAlgn val="ctr"/>
        <c:lblOffset val="100"/>
        <c:noMultiLvlLbl val="0"/>
      </c:catAx>
      <c:valAx>
        <c:axId val="-712734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18240"/>
        <c:crosses val="autoZero"/>
        <c:crossBetween val="between"/>
      </c:valAx>
      <c:spPr>
        <a:noFill/>
        <a:ln>
          <a:solidFill>
            <a:sysClr val="windowText" lastClr="000000"/>
          </a:solidFill>
        </a:ln>
        <a:effectLst/>
      </c:spPr>
    </c:plotArea>
    <c:legend>
      <c:legendPos val="b"/>
      <c:layout>
        <c:manualLayout>
          <c:xMode val="edge"/>
          <c:yMode val="edge"/>
          <c:x val="6.5044571102418E-2"/>
          <c:y val="0.76863823661807396"/>
          <c:w val="0.90167262114697599"/>
          <c:h val="6.38352039916171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CC16 - Vote for Communists / Greens by union membership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915866774454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910936343942"/>
          <c:w val="0.91062130312926604"/>
          <c:h val="0.72631661811394099"/>
        </c:manualLayout>
      </c:layout>
      <c:barChart>
        <c:barDir val="col"/>
        <c:grouping val="clustered"/>
        <c:varyColors val="0"/>
        <c:ser>
          <c:idx val="0"/>
          <c:order val="0"/>
          <c:tx>
            <c:strRef>
              <c:f>r_vote_gre!$B$39</c:f>
              <c:strCache>
                <c:ptCount val="1"/>
                <c:pt idx="0">
                  <c:v>Not union member</c:v>
                </c:pt>
              </c:strCache>
            </c:strRef>
          </c:tx>
          <c:spPr>
            <a:solidFill>
              <a:schemeClr val="accent5"/>
            </a:solidFill>
            <a:ln>
              <a:solidFill>
                <a:schemeClr val="accent5"/>
              </a:solidFill>
            </a:ln>
            <a:effectLst/>
          </c:spPr>
          <c:invertIfNegative val="0"/>
          <c:cat>
            <c:strRef>
              <c:f>r_vote_gre!$C$1:$F$1</c:f>
              <c:strCache>
                <c:ptCount val="4"/>
                <c:pt idx="0">
                  <c:v>1983-87</c:v>
                </c:pt>
                <c:pt idx="1">
                  <c:v>1991-95</c:v>
                </c:pt>
                <c:pt idx="2">
                  <c:v>2002-09</c:v>
                </c:pt>
                <c:pt idx="3">
                  <c:v>2015-19</c:v>
                </c:pt>
              </c:strCache>
            </c:strRef>
          </c:cat>
          <c:val>
            <c:numRef>
              <c:f>r_vote_gre!$C$39:$F$39</c:f>
              <c:numCache>
                <c:formatCode>General</c:formatCode>
                <c:ptCount val="4"/>
                <c:pt idx="0">
                  <c:v>9.7328650533319613E-2</c:v>
                </c:pt>
                <c:pt idx="1">
                  <c:v>6.5222726352366936E-2</c:v>
                </c:pt>
                <c:pt idx="2">
                  <c:v>6.8018115097142104E-2</c:v>
                </c:pt>
                <c:pt idx="3">
                  <c:v>8.2320680148597752E-2</c:v>
                </c:pt>
              </c:numCache>
            </c:numRef>
          </c:val>
          <c:extLst xmlns:c16r2="http://schemas.microsoft.com/office/drawing/2015/06/chart">
            <c:ext xmlns:c16="http://schemas.microsoft.com/office/drawing/2014/chart" uri="{C3380CC4-5D6E-409C-BE32-E72D297353CC}">
              <c16:uniqueId val="{00000000-9150-4A70-B69D-355C3A6DF232}"/>
            </c:ext>
          </c:extLst>
        </c:ser>
        <c:ser>
          <c:idx val="1"/>
          <c:order val="1"/>
          <c:tx>
            <c:strRef>
              <c:f>r_vote_gre!$B$40</c:f>
              <c:strCache>
                <c:ptCount val="1"/>
                <c:pt idx="0">
                  <c:v>Union member</c:v>
                </c:pt>
              </c:strCache>
            </c:strRef>
          </c:tx>
          <c:spPr>
            <a:solidFill>
              <a:srgbClr val="FF0000"/>
            </a:solidFill>
            <a:ln>
              <a:solidFill>
                <a:srgbClr val="FF0000"/>
              </a:solidFill>
            </a:ln>
            <a:effectLst/>
          </c:spPr>
          <c:invertIfNegative val="0"/>
          <c:cat>
            <c:strRef>
              <c:f>r_vote_gre!$C$1:$F$1</c:f>
              <c:strCache>
                <c:ptCount val="4"/>
                <c:pt idx="0">
                  <c:v>1983-87</c:v>
                </c:pt>
                <c:pt idx="1">
                  <c:v>1991-95</c:v>
                </c:pt>
                <c:pt idx="2">
                  <c:v>2002-09</c:v>
                </c:pt>
                <c:pt idx="3">
                  <c:v>2015-19</c:v>
                </c:pt>
              </c:strCache>
            </c:strRef>
          </c:cat>
          <c:val>
            <c:numRef>
              <c:f>r_vote_gre!$C$40:$F$40</c:f>
              <c:numCache>
                <c:formatCode>General</c:formatCode>
                <c:ptCount val="4"/>
                <c:pt idx="0">
                  <c:v>0.17679358729853542</c:v>
                </c:pt>
                <c:pt idx="1">
                  <c:v>0.12877753765385927</c:v>
                </c:pt>
                <c:pt idx="2">
                  <c:v>0.16439526607705046</c:v>
                </c:pt>
                <c:pt idx="3">
                  <c:v>0.27420338521976445</c:v>
                </c:pt>
              </c:numCache>
            </c:numRef>
          </c:val>
          <c:extLst xmlns:c16r2="http://schemas.microsoft.com/office/drawing/2015/06/chart">
            <c:ext xmlns:c16="http://schemas.microsoft.com/office/drawing/2014/chart" uri="{C3380CC4-5D6E-409C-BE32-E72D297353CC}">
              <c16:uniqueId val="{00000001-9150-4A70-B69D-355C3A6DF232}"/>
            </c:ext>
          </c:extLst>
        </c:ser>
        <c:dLbls>
          <c:showLegendKey val="0"/>
          <c:showVal val="0"/>
          <c:showCatName val="0"/>
          <c:showSerName val="0"/>
          <c:showPercent val="0"/>
          <c:showBubbleSize val="0"/>
        </c:dLbls>
        <c:gapWidth val="219"/>
        <c:overlap val="-27"/>
        <c:axId val="-847309392"/>
        <c:axId val="-847305040"/>
        <c:extLst xmlns:c16r2="http://schemas.microsoft.com/office/drawing/2015/06/chart"/>
      </c:barChart>
      <c:catAx>
        <c:axId val="-8473093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5040"/>
        <c:crosses val="autoZero"/>
        <c:auto val="1"/>
        <c:lblAlgn val="ctr"/>
        <c:lblOffset val="100"/>
        <c:noMultiLvlLbl val="0"/>
      </c:catAx>
      <c:valAx>
        <c:axId val="-84730504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9392"/>
        <c:crosses val="autoZero"/>
        <c:crossBetween val="between"/>
      </c:valAx>
      <c:spPr>
        <a:noFill/>
        <a:ln>
          <a:solidFill>
            <a:sysClr val="windowText" lastClr="000000"/>
          </a:solidFill>
        </a:ln>
        <a:effectLst/>
      </c:spPr>
    </c:plotArea>
    <c:legend>
      <c:legendPos val="b"/>
      <c:layout>
        <c:manualLayout>
          <c:xMode val="edge"/>
          <c:yMode val="edge"/>
          <c:x val="8.82953425697868E-2"/>
          <c:y val="0.134027709072813"/>
          <c:w val="0.42207140530222498"/>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CC17 - Vote for Communists / Greens by perceived social class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11334076798952999"/>
          <c:y val="2.0895522879198999E-3"/>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2970315572619099E-2"/>
          <c:y val="9.8673513022790899E-2"/>
          <c:w val="0.91062130312926604"/>
          <c:h val="0.72205249715155395"/>
        </c:manualLayout>
      </c:layout>
      <c:barChart>
        <c:barDir val="col"/>
        <c:grouping val="clustered"/>
        <c:varyColors val="0"/>
        <c:ser>
          <c:idx val="0"/>
          <c:order val="0"/>
          <c:tx>
            <c:strRef>
              <c:f>r_vote_gre2!$B$43</c:f>
              <c:strCache>
                <c:ptCount val="1"/>
                <c:pt idx="0">
                  <c:v>Working class</c:v>
                </c:pt>
              </c:strCache>
            </c:strRef>
          </c:tx>
          <c:spPr>
            <a:solidFill>
              <a:srgbClr val="FF0000"/>
            </a:solidFill>
            <a:ln>
              <a:solidFill>
                <a:srgbClr val="FF0000"/>
              </a:solidFill>
            </a:ln>
            <a:effectLst/>
          </c:spPr>
          <c:invertIfNegative val="0"/>
          <c:cat>
            <c:strRef>
              <c:f>r_vote_gre2!$C$1:$E$1</c:f>
              <c:strCache>
                <c:ptCount val="3"/>
                <c:pt idx="0">
                  <c:v>1983-87</c:v>
                </c:pt>
                <c:pt idx="1">
                  <c:v>1991-95</c:v>
                </c:pt>
                <c:pt idx="2">
                  <c:v>2015-19</c:v>
                </c:pt>
              </c:strCache>
            </c:strRef>
          </c:cat>
          <c:val>
            <c:numRef>
              <c:f>r_vote_gre2!$C$43:$E$43</c:f>
              <c:numCache>
                <c:formatCode>General</c:formatCode>
                <c:ptCount val="3"/>
                <c:pt idx="0">
                  <c:v>9.7215303315491206E-2</c:v>
                </c:pt>
                <c:pt idx="1">
                  <c:v>6.6314492676943906E-2</c:v>
                </c:pt>
                <c:pt idx="2">
                  <c:v>8.9507238491466787E-2</c:v>
                </c:pt>
              </c:numCache>
            </c:numRef>
          </c:val>
          <c:extLst xmlns:c16r2="http://schemas.microsoft.com/office/drawing/2015/06/chart">
            <c:ext xmlns:c16="http://schemas.microsoft.com/office/drawing/2014/chart" uri="{C3380CC4-5D6E-409C-BE32-E72D297353CC}">
              <c16:uniqueId val="{00000000-3872-4C18-8DC7-EB7018806FF6}"/>
            </c:ext>
          </c:extLst>
        </c:ser>
        <c:ser>
          <c:idx val="1"/>
          <c:order val="1"/>
          <c:tx>
            <c:strRef>
              <c:f>r_vote_gre2!$B$44</c:f>
              <c:strCache>
                <c:ptCount val="1"/>
                <c:pt idx="0">
                  <c:v>Middle class</c:v>
                </c:pt>
              </c:strCache>
            </c:strRef>
          </c:tx>
          <c:spPr>
            <a:solidFill>
              <a:schemeClr val="accent5"/>
            </a:solidFill>
            <a:ln>
              <a:solidFill>
                <a:schemeClr val="accent5"/>
              </a:solidFill>
            </a:ln>
            <a:effectLst/>
          </c:spPr>
          <c:invertIfNegative val="0"/>
          <c:cat>
            <c:strRef>
              <c:f>r_vote_gre2!$C$1:$E$1</c:f>
              <c:strCache>
                <c:ptCount val="3"/>
                <c:pt idx="0">
                  <c:v>1983-87</c:v>
                </c:pt>
                <c:pt idx="1">
                  <c:v>1991-95</c:v>
                </c:pt>
                <c:pt idx="2">
                  <c:v>2015-19</c:v>
                </c:pt>
              </c:strCache>
            </c:strRef>
          </c:cat>
          <c:val>
            <c:numRef>
              <c:f>r_vote_gre2!$C$44:$E$44</c:f>
              <c:numCache>
                <c:formatCode>General</c:formatCode>
                <c:ptCount val="3"/>
                <c:pt idx="0">
                  <c:v>0.10840379811040209</c:v>
                </c:pt>
                <c:pt idx="1">
                  <c:v>7.2796219152758301E-2</c:v>
                </c:pt>
                <c:pt idx="2">
                  <c:v>4.3272285404144767E-2</c:v>
                </c:pt>
              </c:numCache>
            </c:numRef>
          </c:val>
          <c:extLst xmlns:c16r2="http://schemas.microsoft.com/office/drawing/2015/06/chart">
            <c:ext xmlns:c16="http://schemas.microsoft.com/office/drawing/2014/chart" uri="{C3380CC4-5D6E-409C-BE32-E72D297353CC}">
              <c16:uniqueId val="{00000001-3872-4C18-8DC7-EB7018806FF6}"/>
            </c:ext>
          </c:extLst>
        </c:ser>
        <c:dLbls>
          <c:showLegendKey val="0"/>
          <c:showVal val="0"/>
          <c:showCatName val="0"/>
          <c:showSerName val="0"/>
          <c:showPercent val="0"/>
          <c:showBubbleSize val="0"/>
        </c:dLbls>
        <c:gapWidth val="219"/>
        <c:overlap val="-27"/>
        <c:axId val="-847314832"/>
        <c:axId val="-847308848"/>
        <c:extLst xmlns:c16r2="http://schemas.microsoft.com/office/drawing/2015/06/chart"/>
      </c:barChart>
      <c:catAx>
        <c:axId val="-8473148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8848"/>
        <c:crosses val="autoZero"/>
        <c:auto val="1"/>
        <c:lblAlgn val="ctr"/>
        <c:lblOffset val="100"/>
        <c:noMultiLvlLbl val="0"/>
      </c:catAx>
      <c:valAx>
        <c:axId val="-847308848"/>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4832"/>
        <c:crosses val="autoZero"/>
        <c:crossBetween val="between"/>
        <c:majorUnit val="0.03"/>
      </c:valAx>
      <c:spPr>
        <a:noFill/>
        <a:ln>
          <a:solidFill>
            <a:sysClr val="windowText" lastClr="000000"/>
          </a:solidFill>
        </a:ln>
        <a:effectLst/>
      </c:spPr>
    </c:plotArea>
    <c:legend>
      <c:legendPos val="b"/>
      <c:layout>
        <c:manualLayout>
          <c:xMode val="edge"/>
          <c:yMode val="edge"/>
          <c:x val="0.61760327007218996"/>
          <c:y val="0.12776619882283599"/>
          <c:w val="0.34295792735623798"/>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CC18 - Vote for Communists / Greens by country of origin in Portugal</a:t>
            </a:r>
          </a:p>
        </c:rich>
      </c:tx>
      <c:layout>
        <c:manualLayout>
          <c:xMode val="edge"/>
          <c:yMode val="edge"/>
          <c:x val="0.12927117668579999"/>
          <c:y val="0"/>
        </c:manualLayout>
      </c:layout>
      <c:overlay val="0"/>
      <c:spPr>
        <a:noFill/>
        <a:ln>
          <a:noFill/>
        </a:ln>
        <a:effectLst/>
      </c:spPr>
    </c:title>
    <c:autoTitleDeleted val="0"/>
    <c:plotArea>
      <c:layout>
        <c:manualLayout>
          <c:layoutTarget val="inner"/>
          <c:xMode val="edge"/>
          <c:yMode val="edge"/>
          <c:x val="7.4334065842466795E-2"/>
          <c:y val="9.03297000900153E-2"/>
          <c:w val="0.91062130312926604"/>
          <c:h val="0.74281525665010495"/>
        </c:manualLayout>
      </c:layout>
      <c:barChart>
        <c:barDir val="col"/>
        <c:grouping val="clustered"/>
        <c:varyColors val="0"/>
        <c:ser>
          <c:idx val="1"/>
          <c:order val="0"/>
          <c:tx>
            <c:strRef>
              <c:f>r_vote_gre!$B$48</c:f>
              <c:strCache>
                <c:ptCount val="1"/>
                <c:pt idx="0">
                  <c:v>Portugal</c:v>
                </c:pt>
              </c:strCache>
            </c:strRef>
          </c:tx>
          <c:spPr>
            <a:solidFill>
              <a:srgbClr val="FF0000"/>
            </a:solidFill>
            <a:ln>
              <a:solidFill>
                <a:srgbClr val="FF0000"/>
              </a:solidFill>
            </a:ln>
            <a:effectLst/>
          </c:spPr>
          <c:invertIfNegative val="0"/>
          <c:cat>
            <c:strRef>
              <c:f>r_vote_gre!$F$1</c:f>
              <c:strCache>
                <c:ptCount val="1"/>
                <c:pt idx="0">
                  <c:v>2015-19</c:v>
                </c:pt>
              </c:strCache>
            </c:strRef>
          </c:cat>
          <c:val>
            <c:numRef>
              <c:f>r_vote_gre!$F$48</c:f>
              <c:numCache>
                <c:formatCode>General</c:formatCode>
                <c:ptCount val="1"/>
                <c:pt idx="0">
                  <c:v>9.5921959330986156E-2</c:v>
                </c:pt>
              </c:numCache>
            </c:numRef>
          </c:val>
          <c:extLst xmlns:c16r2="http://schemas.microsoft.com/office/drawing/2015/06/chart">
            <c:ext xmlns:c16="http://schemas.microsoft.com/office/drawing/2014/chart" uri="{C3380CC4-5D6E-409C-BE32-E72D297353CC}">
              <c16:uniqueId val="{00000001-EF3A-42B3-B4C3-52CEB9BF69EA}"/>
            </c:ext>
          </c:extLst>
        </c:ser>
        <c:ser>
          <c:idx val="2"/>
          <c:order val="1"/>
          <c:tx>
            <c:strRef>
              <c:f>r_vote_gre!$B$49</c:f>
              <c:strCache>
                <c:ptCount val="1"/>
                <c:pt idx="0">
                  <c:v>Brazil</c:v>
                </c:pt>
              </c:strCache>
            </c:strRef>
          </c:tx>
          <c:spPr>
            <a:solidFill>
              <a:schemeClr val="accent6"/>
            </a:solidFill>
            <a:ln>
              <a:solidFill>
                <a:schemeClr val="accent6"/>
              </a:solidFill>
            </a:ln>
            <a:effectLst/>
          </c:spPr>
          <c:invertIfNegative val="0"/>
          <c:cat>
            <c:strRef>
              <c:f>r_vote_gre!$F$1</c:f>
              <c:strCache>
                <c:ptCount val="1"/>
                <c:pt idx="0">
                  <c:v>2015-19</c:v>
                </c:pt>
              </c:strCache>
            </c:strRef>
          </c:cat>
          <c:val>
            <c:numRef>
              <c:f>r_vote_gre!$F$49</c:f>
              <c:numCache>
                <c:formatCode>General</c:formatCode>
                <c:ptCount val="1"/>
                <c:pt idx="0">
                  <c:v>4.4699787615756527E-3</c:v>
                </c:pt>
              </c:numCache>
            </c:numRef>
          </c:val>
          <c:extLst xmlns:c16r2="http://schemas.microsoft.com/office/drawing/2015/06/chart">
            <c:ext xmlns:c16="http://schemas.microsoft.com/office/drawing/2014/chart" uri="{C3380CC4-5D6E-409C-BE32-E72D297353CC}">
              <c16:uniqueId val="{00000002-EF3A-42B3-B4C3-52CEB9BF69EA}"/>
            </c:ext>
          </c:extLst>
        </c:ser>
        <c:ser>
          <c:idx val="0"/>
          <c:order val="2"/>
          <c:tx>
            <c:strRef>
              <c:f>r_vote_gre!$B$50</c:f>
              <c:strCache>
                <c:ptCount val="1"/>
                <c:pt idx="0">
                  <c:v>Other ex-colony</c:v>
                </c:pt>
              </c:strCache>
            </c:strRef>
          </c:tx>
          <c:invertIfNegative val="0"/>
          <c:cat>
            <c:strRef>
              <c:f>r_vote_gre!$F$1</c:f>
              <c:strCache>
                <c:ptCount val="1"/>
                <c:pt idx="0">
                  <c:v>2015-19</c:v>
                </c:pt>
              </c:strCache>
            </c:strRef>
          </c:cat>
          <c:val>
            <c:numRef>
              <c:f>r_vote_gre!$F$50</c:f>
              <c:numCache>
                <c:formatCode>General</c:formatCode>
                <c:ptCount val="1"/>
                <c:pt idx="0">
                  <c:v>0.11977680512018353</c:v>
                </c:pt>
              </c:numCache>
            </c:numRef>
          </c:val>
          <c:extLst xmlns:c16r2="http://schemas.microsoft.com/office/drawing/2015/06/chart">
            <c:ext xmlns:c16="http://schemas.microsoft.com/office/drawing/2014/chart" uri="{C3380CC4-5D6E-409C-BE32-E72D297353CC}">
              <c16:uniqueId val="{00000000-F987-454F-A773-59E2C5855582}"/>
            </c:ext>
          </c:extLst>
        </c:ser>
        <c:dLbls>
          <c:showLegendKey val="0"/>
          <c:showVal val="0"/>
          <c:showCatName val="0"/>
          <c:showSerName val="0"/>
          <c:showPercent val="0"/>
          <c:showBubbleSize val="0"/>
        </c:dLbls>
        <c:gapWidth val="219"/>
        <c:overlap val="-27"/>
        <c:axId val="-847302320"/>
        <c:axId val="-847311568"/>
        <c:extLst xmlns:c16r2="http://schemas.microsoft.com/office/drawing/2015/06/chart"/>
      </c:barChart>
      <c:catAx>
        <c:axId val="-847302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1568"/>
        <c:crosses val="autoZero"/>
        <c:auto val="1"/>
        <c:lblAlgn val="ctr"/>
        <c:lblOffset val="100"/>
        <c:noMultiLvlLbl val="0"/>
      </c:catAx>
      <c:valAx>
        <c:axId val="-847311568"/>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2320"/>
        <c:crosses val="autoZero"/>
        <c:crossBetween val="between"/>
        <c:majorUnit val="0.03"/>
      </c:valAx>
      <c:spPr>
        <a:noFill/>
        <a:ln>
          <a:solidFill>
            <a:sysClr val="windowText" lastClr="000000"/>
          </a:solidFill>
        </a:ln>
        <a:effectLst/>
      </c:spPr>
    </c:plotArea>
    <c:legend>
      <c:legendPos val="b"/>
      <c:layout>
        <c:manualLayout>
          <c:xMode val="edge"/>
          <c:yMode val="edge"/>
          <c:x val="0.31943506638449098"/>
          <c:y val="0.11943650533403501"/>
          <c:w val="0.37564490634007802"/>
          <c:h val="4.906657205872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CC19 - Vote for Left Block by education level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r_vote_be!$B$2</c:f>
              <c:strCache>
                <c:ptCount val="1"/>
                <c:pt idx="0">
                  <c:v>Primary</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r_vote_be!$E$2:$F$2</c:f>
              <c:numCache>
                <c:formatCode>General</c:formatCode>
                <c:ptCount val="2"/>
                <c:pt idx="0">
                  <c:v>2.098710882387423E-2</c:v>
                </c:pt>
                <c:pt idx="1">
                  <c:v>5.0662051411076596E-2</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strRef>
              <c:f>r_vote_be!$B$3</c:f>
              <c:strCache>
                <c:ptCount val="1"/>
                <c:pt idx="0">
                  <c:v>Secondary</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r_vote_be!$E$3:$F$3</c:f>
              <c:numCache>
                <c:formatCode>General</c:formatCode>
                <c:ptCount val="2"/>
                <c:pt idx="0">
                  <c:v>8.0057030926996092E-2</c:v>
                </c:pt>
                <c:pt idx="1">
                  <c:v>0.12989330388615639</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strRef>
              <c:f>r_vote_be!$B$4</c:f>
              <c:strCache>
                <c:ptCount val="1"/>
                <c:pt idx="0">
                  <c:v>Tertiary</c:v>
                </c:pt>
              </c:strCache>
            </c:strRef>
          </c:tx>
          <c:spPr>
            <a:solidFill>
              <a:schemeClr val="accent6"/>
            </a:solidFill>
            <a:ln>
              <a:solidFill>
                <a:schemeClr val="accent6"/>
              </a:solidFill>
            </a:ln>
            <a:effectLst/>
          </c:spPr>
          <c:invertIfNegative val="0"/>
          <c:cat>
            <c:strRef>
              <c:f>r_vote_be!$E$1:$F$1</c:f>
              <c:strCache>
                <c:ptCount val="2"/>
                <c:pt idx="0">
                  <c:v>2002-09</c:v>
                </c:pt>
                <c:pt idx="1">
                  <c:v>2015-19</c:v>
                </c:pt>
              </c:strCache>
            </c:strRef>
          </c:cat>
          <c:val>
            <c:numRef>
              <c:f>r_vote_be!$E$4:$F$4</c:f>
              <c:numCache>
                <c:formatCode>General</c:formatCode>
                <c:ptCount val="2"/>
                <c:pt idx="0">
                  <c:v>0.10163934383683129</c:v>
                </c:pt>
                <c:pt idx="1">
                  <c:v>0.14462603976559396</c:v>
                </c:pt>
              </c:numCache>
            </c:numRef>
          </c:val>
          <c:extLst xmlns:c16r2="http://schemas.microsoft.com/office/drawing/2015/06/chart">
            <c:ext xmlns:c16="http://schemas.microsoft.com/office/drawing/2014/chart" uri="{C3380CC4-5D6E-409C-BE32-E72D297353CC}">
              <c16:uniqueId val="{00000002-5DFE-43F2-AE46-60B7F865389B}"/>
            </c:ext>
          </c:extLst>
        </c:ser>
        <c:dLbls>
          <c:showLegendKey val="0"/>
          <c:showVal val="0"/>
          <c:showCatName val="0"/>
          <c:showSerName val="0"/>
          <c:showPercent val="0"/>
          <c:showBubbleSize val="0"/>
        </c:dLbls>
        <c:gapWidth val="219"/>
        <c:overlap val="-27"/>
        <c:axId val="-847312656"/>
        <c:axId val="-847306672"/>
        <c:extLst xmlns:c16r2="http://schemas.microsoft.com/office/drawing/2015/06/chart"/>
      </c:barChart>
      <c:catAx>
        <c:axId val="-8473126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6672"/>
        <c:crosses val="autoZero"/>
        <c:auto val="1"/>
        <c:lblAlgn val="ctr"/>
        <c:lblOffset val="100"/>
        <c:noMultiLvlLbl val="0"/>
      </c:catAx>
      <c:valAx>
        <c:axId val="-84730667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2656"/>
        <c:crosses val="autoZero"/>
        <c:crossBetween val="between"/>
        <c:majorUnit val="0.04"/>
      </c:valAx>
      <c:spPr>
        <a:noFill/>
        <a:ln>
          <a:solidFill>
            <a:sysClr val="windowText" lastClr="000000"/>
          </a:solidFill>
        </a:ln>
        <a:effectLst/>
      </c:spPr>
    </c:plotArea>
    <c:legend>
      <c:legendPos val="b"/>
      <c:layout>
        <c:manualLayout>
          <c:xMode val="edge"/>
          <c:yMode val="edge"/>
          <c:x val="0.44663030291697697"/>
          <c:y val="0.10689140002919199"/>
          <c:w val="0.527383591480470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CC20 - Vote for Left Block by education group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r_vote_be!$B$5</c:f>
              <c:strCache>
                <c:ptCount val="1"/>
                <c:pt idx="0">
                  <c:v>Bottom 50%</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r_vote_be!$E$5:$F$5</c:f>
              <c:numCache>
                <c:formatCode>General</c:formatCode>
                <c:ptCount val="2"/>
                <c:pt idx="0">
                  <c:v>3.5850830094219736E-2</c:v>
                </c:pt>
                <c:pt idx="1">
                  <c:v>7.0439190711575936E-2</c:v>
                </c:pt>
              </c:numCache>
            </c:numRef>
          </c:val>
          <c:extLst xmlns:c16r2="http://schemas.microsoft.com/office/drawing/2015/06/chart">
            <c:ext xmlns:c16="http://schemas.microsoft.com/office/drawing/2014/chart" uri="{C3380CC4-5D6E-409C-BE32-E72D297353CC}">
              <c16:uniqueId val="{00000000-FBF6-4D20-9A0E-387C01C03719}"/>
            </c:ext>
          </c:extLst>
        </c:ser>
        <c:ser>
          <c:idx val="1"/>
          <c:order val="1"/>
          <c:tx>
            <c:strRef>
              <c:f>r_vote_be!$B$6</c:f>
              <c:strCache>
                <c:ptCount val="1"/>
                <c:pt idx="0">
                  <c:v>Middle 40%</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r_vote_be!$E$6:$F$6</c:f>
              <c:numCache>
                <c:formatCode>General</c:formatCode>
                <c:ptCount val="2"/>
                <c:pt idx="0">
                  <c:v>8.4100740523188541E-2</c:v>
                </c:pt>
                <c:pt idx="1">
                  <c:v>0.13460135216610206</c:v>
                </c:pt>
              </c:numCache>
            </c:numRef>
          </c:val>
          <c:extLst xmlns:c16r2="http://schemas.microsoft.com/office/drawing/2015/06/chart">
            <c:ext xmlns:c16="http://schemas.microsoft.com/office/drawing/2014/chart" uri="{C3380CC4-5D6E-409C-BE32-E72D297353CC}">
              <c16:uniqueId val="{00000001-FBF6-4D20-9A0E-387C01C03719}"/>
            </c:ext>
          </c:extLst>
        </c:ser>
        <c:ser>
          <c:idx val="2"/>
          <c:order val="2"/>
          <c:tx>
            <c:strRef>
              <c:f>r_vote_be!$B$7</c:f>
              <c:strCache>
                <c:ptCount val="1"/>
                <c:pt idx="0">
                  <c:v>Top 10%</c:v>
                </c:pt>
              </c:strCache>
            </c:strRef>
          </c:tx>
          <c:spPr>
            <a:solidFill>
              <a:schemeClr val="accent6"/>
            </a:solidFill>
            <a:ln>
              <a:solidFill>
                <a:schemeClr val="accent6"/>
              </a:solidFill>
            </a:ln>
            <a:effectLst/>
          </c:spPr>
          <c:invertIfNegative val="0"/>
          <c:cat>
            <c:strRef>
              <c:f>r_vote_be!$E$1:$F$1</c:f>
              <c:strCache>
                <c:ptCount val="2"/>
                <c:pt idx="0">
                  <c:v>2002-09</c:v>
                </c:pt>
                <c:pt idx="1">
                  <c:v>2015-19</c:v>
                </c:pt>
              </c:strCache>
            </c:strRef>
          </c:cat>
          <c:val>
            <c:numRef>
              <c:f>r_vote_be!$E$7:$F$7</c:f>
              <c:numCache>
                <c:formatCode>General</c:formatCode>
                <c:ptCount val="2"/>
                <c:pt idx="0">
                  <c:v>9.3293648399992726E-2</c:v>
                </c:pt>
                <c:pt idx="1">
                  <c:v>0.13852711765921893</c:v>
                </c:pt>
              </c:numCache>
            </c:numRef>
          </c:val>
          <c:extLst xmlns:c16r2="http://schemas.microsoft.com/office/drawing/2015/06/chart">
            <c:ext xmlns:c16="http://schemas.microsoft.com/office/drawing/2014/chart" uri="{C3380CC4-5D6E-409C-BE32-E72D297353CC}">
              <c16:uniqueId val="{00000002-FBF6-4D20-9A0E-387C01C03719}"/>
            </c:ext>
          </c:extLst>
        </c:ser>
        <c:dLbls>
          <c:showLegendKey val="0"/>
          <c:showVal val="0"/>
          <c:showCatName val="0"/>
          <c:showSerName val="0"/>
          <c:showPercent val="0"/>
          <c:showBubbleSize val="0"/>
        </c:dLbls>
        <c:gapWidth val="219"/>
        <c:overlap val="-27"/>
        <c:axId val="-847305584"/>
        <c:axId val="-847304496"/>
        <c:extLst xmlns:c16r2="http://schemas.microsoft.com/office/drawing/2015/06/chart"/>
      </c:barChart>
      <c:catAx>
        <c:axId val="-847305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4496"/>
        <c:crosses val="autoZero"/>
        <c:auto val="1"/>
        <c:lblAlgn val="ctr"/>
        <c:lblOffset val="100"/>
        <c:noMultiLvlLbl val="0"/>
      </c:catAx>
      <c:valAx>
        <c:axId val="-84730449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5584"/>
        <c:crosses val="autoZero"/>
        <c:crossBetween val="between"/>
        <c:majorUnit val="0.04"/>
      </c:valAx>
      <c:spPr>
        <a:noFill/>
        <a:ln>
          <a:solidFill>
            <a:sysClr val="windowText" lastClr="000000"/>
          </a:solidFill>
        </a:ln>
        <a:effectLst/>
      </c:spPr>
    </c:plotArea>
    <c:legend>
      <c:legendPos val="b"/>
      <c:layout>
        <c:manualLayout>
          <c:xMode val="edge"/>
          <c:yMode val="edge"/>
          <c:x val="0.51638251186633199"/>
          <c:y val="0.100626081049218"/>
          <c:w val="0.45844497871733197"/>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CC21 - Vote for Left Block by income group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r_vote_be!$B$18</c:f>
              <c:strCache>
                <c:ptCount val="1"/>
                <c:pt idx="0">
                  <c:v>Bottom 50%</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r_vote_be!$E$18:$F$18</c:f>
              <c:numCache>
                <c:formatCode>General</c:formatCode>
                <c:ptCount val="2"/>
                <c:pt idx="0">
                  <c:v>5.055064078134202E-2</c:v>
                </c:pt>
                <c:pt idx="1">
                  <c:v>7.5888993374419067E-2</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strRef>
              <c:f>r_vote_be!$B$19</c:f>
              <c:strCache>
                <c:ptCount val="1"/>
                <c:pt idx="0">
                  <c:v>Middle 40%</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r_vote_be!$E$19:$F$19</c:f>
              <c:numCache>
                <c:formatCode>General</c:formatCode>
                <c:ptCount val="2"/>
                <c:pt idx="0">
                  <c:v>8.4111200297195876E-2</c:v>
                </c:pt>
                <c:pt idx="1">
                  <c:v>9.0139837653631594E-2</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strRef>
              <c:f>r_vote_be!$B$20</c:f>
              <c:strCache>
                <c:ptCount val="1"/>
                <c:pt idx="0">
                  <c:v>Top 10%</c:v>
                </c:pt>
              </c:strCache>
            </c:strRef>
          </c:tx>
          <c:spPr>
            <a:solidFill>
              <a:schemeClr val="accent6"/>
            </a:solidFill>
            <a:ln>
              <a:solidFill>
                <a:schemeClr val="accent6"/>
              </a:solidFill>
            </a:ln>
            <a:effectLst/>
          </c:spPr>
          <c:invertIfNegative val="0"/>
          <c:cat>
            <c:strRef>
              <c:f>r_vote_be!$E$1:$F$1</c:f>
              <c:strCache>
                <c:ptCount val="2"/>
                <c:pt idx="0">
                  <c:v>2002-09</c:v>
                </c:pt>
                <c:pt idx="1">
                  <c:v>2015-19</c:v>
                </c:pt>
              </c:strCache>
            </c:strRef>
          </c:cat>
          <c:val>
            <c:numRef>
              <c:f>r_vote_be!$E$20:$F$20</c:f>
              <c:numCache>
                <c:formatCode>General</c:formatCode>
                <c:ptCount val="2"/>
                <c:pt idx="0">
                  <c:v>6.2537258694607453E-2</c:v>
                </c:pt>
                <c:pt idx="1">
                  <c:v>0.15324578315722762</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847311024"/>
        <c:axId val="-847307760"/>
        <c:extLst xmlns:c16r2="http://schemas.microsoft.com/office/drawing/2015/06/chart"/>
      </c:barChart>
      <c:catAx>
        <c:axId val="-8473110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7760"/>
        <c:crosses val="autoZero"/>
        <c:auto val="1"/>
        <c:lblAlgn val="ctr"/>
        <c:lblOffset val="100"/>
        <c:noMultiLvlLbl val="0"/>
      </c:catAx>
      <c:valAx>
        <c:axId val="-84730776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1024"/>
        <c:crosses val="autoZero"/>
        <c:crossBetween val="between"/>
        <c:majorUnit val="0.04"/>
      </c:valAx>
      <c:spPr>
        <a:noFill/>
        <a:ln>
          <a:solidFill>
            <a:sysClr val="windowText" lastClr="000000"/>
          </a:solidFill>
        </a:ln>
        <a:effectLst/>
      </c:spPr>
    </c:plotArea>
    <c:legend>
      <c:legendPos val="b"/>
      <c:layout>
        <c:manualLayout>
          <c:xMode val="edge"/>
          <c:yMode val="edge"/>
          <c:x val="0.54920708937643503"/>
          <c:y val="0.100626081049218"/>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CC22 - Vote for Left Block by religious affiliation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r_vote_be!$B$21</c:f>
              <c:strCache>
                <c:ptCount val="1"/>
                <c:pt idx="0">
                  <c:v>No religion</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r_vote_be!$E$21:$F$21</c:f>
              <c:numCache>
                <c:formatCode>General</c:formatCode>
                <c:ptCount val="2"/>
                <c:pt idx="0">
                  <c:v>0.21634462710189234</c:v>
                </c:pt>
                <c:pt idx="1">
                  <c:v>0.24188877149892998</c:v>
                </c:pt>
              </c:numCache>
            </c:numRef>
          </c:val>
          <c:extLst xmlns:c16r2="http://schemas.microsoft.com/office/drawing/2015/06/chart">
            <c:ext xmlns:c16="http://schemas.microsoft.com/office/drawing/2014/chart" uri="{C3380CC4-5D6E-409C-BE32-E72D297353CC}">
              <c16:uniqueId val="{00000000-D8D9-46D3-93A5-C0A4980C9468}"/>
            </c:ext>
          </c:extLst>
        </c:ser>
        <c:ser>
          <c:idx val="1"/>
          <c:order val="1"/>
          <c:tx>
            <c:strRef>
              <c:f>r_vote_be!$B$22</c:f>
              <c:strCache>
                <c:ptCount val="1"/>
                <c:pt idx="0">
                  <c:v>Catholic</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r_vote_be!$E$22:$F$22</c:f>
              <c:numCache>
                <c:formatCode>General</c:formatCode>
                <c:ptCount val="2"/>
                <c:pt idx="0">
                  <c:v>4.7087917266780244E-2</c:v>
                </c:pt>
                <c:pt idx="1">
                  <c:v>8.7265534291444569E-2</c:v>
                </c:pt>
              </c:numCache>
            </c:numRef>
          </c:val>
          <c:extLst xmlns:c16r2="http://schemas.microsoft.com/office/drawing/2015/06/chart">
            <c:ext xmlns:c16="http://schemas.microsoft.com/office/drawing/2014/chart" uri="{C3380CC4-5D6E-409C-BE32-E72D297353CC}">
              <c16:uniqueId val="{00000001-D8D9-46D3-93A5-C0A4980C9468}"/>
            </c:ext>
          </c:extLst>
        </c:ser>
        <c:ser>
          <c:idx val="3"/>
          <c:order val="2"/>
          <c:tx>
            <c:strRef>
              <c:f>r_vote_be!$B$23</c:f>
              <c:strCache>
                <c:ptCount val="1"/>
                <c:pt idx="0">
                  <c:v>Other</c:v>
                </c:pt>
              </c:strCache>
            </c:strRef>
          </c:tx>
          <c:spPr>
            <a:solidFill>
              <a:schemeClr val="accent6"/>
            </a:solidFill>
            <a:ln>
              <a:solidFill>
                <a:schemeClr val="accent6"/>
              </a:solidFill>
            </a:ln>
            <a:effectLst/>
          </c:spPr>
          <c:invertIfNegative val="0"/>
          <c:cat>
            <c:strRef>
              <c:f>r_vote_be!$E$1:$F$1</c:f>
              <c:strCache>
                <c:ptCount val="2"/>
                <c:pt idx="0">
                  <c:v>2002-09</c:v>
                </c:pt>
                <c:pt idx="1">
                  <c:v>2015-19</c:v>
                </c:pt>
              </c:strCache>
            </c:strRef>
          </c:cat>
          <c:val>
            <c:numRef>
              <c:f>r_vote_be!$E$23:$F$23</c:f>
              <c:numCache>
                <c:formatCode>General</c:formatCode>
                <c:ptCount val="2"/>
                <c:pt idx="0">
                  <c:v>8.4885624391236605E-2</c:v>
                </c:pt>
                <c:pt idx="1">
                  <c:v>0.14566237411337368</c:v>
                </c:pt>
              </c:numCache>
            </c:numRef>
          </c:val>
          <c:extLst xmlns:c16r2="http://schemas.microsoft.com/office/drawing/2015/06/chart" xmlns:c15="http://schemas.microsoft.com/office/drawing/2012/chart">
            <c:ext xmlns:c16="http://schemas.microsoft.com/office/drawing/2014/chart" uri="{C3380CC4-5D6E-409C-BE32-E72D297353CC}">
              <c16:uniqueId val="{00000003-D8D9-46D3-93A5-C0A4980C9468}"/>
            </c:ext>
          </c:extLst>
        </c:ser>
        <c:dLbls>
          <c:showLegendKey val="0"/>
          <c:showVal val="0"/>
          <c:showCatName val="0"/>
          <c:showSerName val="0"/>
          <c:showPercent val="0"/>
          <c:showBubbleSize val="0"/>
        </c:dLbls>
        <c:gapWidth val="219"/>
        <c:overlap val="-27"/>
        <c:axId val="-847314288"/>
        <c:axId val="-847308304"/>
        <c:extLst xmlns:c16r2="http://schemas.microsoft.com/office/drawing/2015/06/chart"/>
      </c:barChart>
      <c:catAx>
        <c:axId val="-847314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8304"/>
        <c:crosses val="autoZero"/>
        <c:auto val="1"/>
        <c:lblAlgn val="ctr"/>
        <c:lblOffset val="100"/>
        <c:noMultiLvlLbl val="0"/>
      </c:catAx>
      <c:valAx>
        <c:axId val="-84730830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14288"/>
        <c:crosses val="autoZero"/>
        <c:crossBetween val="between"/>
      </c:valAx>
      <c:spPr>
        <a:noFill/>
        <a:ln>
          <a:solidFill>
            <a:sysClr val="windowText" lastClr="000000"/>
          </a:solidFill>
        </a:ln>
        <a:effectLst/>
      </c:spPr>
    </c:plotArea>
    <c:legend>
      <c:legendPos val="b"/>
      <c:layout>
        <c:manualLayout>
          <c:xMode val="edge"/>
          <c:yMode val="edge"/>
          <c:x val="0.50544098602963095"/>
          <c:y val="9.6437917064459797E-2"/>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CC23 - Vote for Left Block by age in Portugal</a:t>
            </a:r>
          </a:p>
        </c:rich>
      </c:tx>
      <c:layout/>
      <c:overlay val="0"/>
      <c:spPr>
        <a:noFill/>
        <a:ln>
          <a:noFill/>
        </a:ln>
        <a:effectLst/>
      </c:sp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r_vote_be!$B$45</c:f>
              <c:strCache>
                <c:ptCount val="1"/>
                <c:pt idx="0">
                  <c:v>20-40</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r_vote_be!$E$45:$F$45</c:f>
              <c:numCache>
                <c:formatCode>General</c:formatCode>
                <c:ptCount val="2"/>
                <c:pt idx="0">
                  <c:v>0.10671716368983088</c:v>
                </c:pt>
                <c:pt idx="1">
                  <c:v>0.15211279797112282</c:v>
                </c:pt>
              </c:numCache>
            </c:numRef>
          </c:val>
          <c:extLst xmlns:c16r2="http://schemas.microsoft.com/office/drawing/2015/06/chart">
            <c:ext xmlns:c16="http://schemas.microsoft.com/office/drawing/2014/chart" uri="{C3380CC4-5D6E-409C-BE32-E72D297353CC}">
              <c16:uniqueId val="{00000000-D8D9-46D3-93A5-C0A4980C9468}"/>
            </c:ext>
          </c:extLst>
        </c:ser>
        <c:ser>
          <c:idx val="1"/>
          <c:order val="1"/>
          <c:tx>
            <c:strRef>
              <c:f>r_vote_be!$B$46</c:f>
              <c:strCache>
                <c:ptCount val="1"/>
                <c:pt idx="0">
                  <c:v>40-60</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r_vote_be!$E$46:$F$46</c:f>
              <c:numCache>
                <c:formatCode>General</c:formatCode>
                <c:ptCount val="2"/>
                <c:pt idx="0">
                  <c:v>5.4466104603848625E-2</c:v>
                </c:pt>
                <c:pt idx="1">
                  <c:v>0.12009450235861345</c:v>
                </c:pt>
              </c:numCache>
            </c:numRef>
          </c:val>
          <c:extLst xmlns:c16r2="http://schemas.microsoft.com/office/drawing/2015/06/chart">
            <c:ext xmlns:c16="http://schemas.microsoft.com/office/drawing/2014/chart" uri="{C3380CC4-5D6E-409C-BE32-E72D297353CC}">
              <c16:uniqueId val="{00000001-D8D9-46D3-93A5-C0A4980C9468}"/>
            </c:ext>
          </c:extLst>
        </c:ser>
        <c:ser>
          <c:idx val="3"/>
          <c:order val="2"/>
          <c:tx>
            <c:strRef>
              <c:f>r_vote_be!$B$47</c:f>
              <c:strCache>
                <c:ptCount val="1"/>
                <c:pt idx="0">
                  <c:v>60+</c:v>
                </c:pt>
              </c:strCache>
            </c:strRef>
          </c:tx>
          <c:spPr>
            <a:solidFill>
              <a:schemeClr val="accent6"/>
            </a:solidFill>
            <a:ln>
              <a:solidFill>
                <a:schemeClr val="accent6"/>
              </a:solidFill>
            </a:ln>
            <a:effectLst/>
          </c:spPr>
          <c:invertIfNegative val="0"/>
          <c:cat>
            <c:strRef>
              <c:f>r_vote_be!$E$1:$F$1</c:f>
              <c:strCache>
                <c:ptCount val="2"/>
                <c:pt idx="0">
                  <c:v>2002-09</c:v>
                </c:pt>
                <c:pt idx="1">
                  <c:v>2015-19</c:v>
                </c:pt>
              </c:strCache>
            </c:strRef>
          </c:cat>
          <c:val>
            <c:numRef>
              <c:f>r_vote_be!$E$47:$F$47</c:f>
              <c:numCache>
                <c:formatCode>General</c:formatCode>
                <c:ptCount val="2"/>
                <c:pt idx="0">
                  <c:v>1.5908044993212262E-2</c:v>
                </c:pt>
                <c:pt idx="1">
                  <c:v>5.7872462734661047E-2</c:v>
                </c:pt>
              </c:numCache>
            </c:numRef>
          </c:val>
          <c:extLst xmlns:c16r2="http://schemas.microsoft.com/office/drawing/2015/06/chart" xmlns:c15="http://schemas.microsoft.com/office/drawing/2012/chart">
            <c:ext xmlns:c16="http://schemas.microsoft.com/office/drawing/2014/chart" uri="{C3380CC4-5D6E-409C-BE32-E72D297353CC}">
              <c16:uniqueId val="{00000003-D8D9-46D3-93A5-C0A4980C9468}"/>
            </c:ext>
          </c:extLst>
        </c:ser>
        <c:dLbls>
          <c:showLegendKey val="0"/>
          <c:showVal val="0"/>
          <c:showCatName val="0"/>
          <c:showSerName val="0"/>
          <c:showPercent val="0"/>
          <c:showBubbleSize val="0"/>
        </c:dLbls>
        <c:gapWidth val="219"/>
        <c:overlap val="-27"/>
        <c:axId val="-847307216"/>
        <c:axId val="-847303952"/>
        <c:extLst xmlns:c16r2="http://schemas.microsoft.com/office/drawing/2015/06/chart"/>
      </c:barChart>
      <c:catAx>
        <c:axId val="-847307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3952"/>
        <c:crosses val="autoZero"/>
        <c:auto val="1"/>
        <c:lblAlgn val="ctr"/>
        <c:lblOffset val="100"/>
        <c:noMultiLvlLbl val="0"/>
      </c:catAx>
      <c:valAx>
        <c:axId val="-84730395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7216"/>
        <c:crosses val="autoZero"/>
        <c:crossBetween val="between"/>
        <c:majorUnit val="0.04"/>
      </c:valAx>
      <c:spPr>
        <a:noFill/>
        <a:ln>
          <a:solidFill>
            <a:sysClr val="windowText" lastClr="000000"/>
          </a:solidFill>
        </a:ln>
        <a:effectLst/>
      </c:spPr>
    </c:plotArea>
    <c:legend>
      <c:legendPos val="b"/>
      <c:layout>
        <c:manualLayout>
          <c:xMode val="edge"/>
          <c:yMode val="edge"/>
          <c:x val="0.50544098602963095"/>
          <c:y val="9.6437917064459797E-2"/>
          <c:w val="0.470673964606963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CC24 - Vote for Left Block by gender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r_vote_be!$B$37</c:f>
              <c:strCache>
                <c:ptCount val="1"/>
                <c:pt idx="0">
                  <c:v>Woman</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r_vote_be!$E$37:$F$37</c:f>
              <c:numCache>
                <c:formatCode>General</c:formatCode>
                <c:ptCount val="2"/>
                <c:pt idx="0">
                  <c:v>5.2622159783984247E-2</c:v>
                </c:pt>
                <c:pt idx="1">
                  <c:v>0.10362010877231378</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strRef>
              <c:f>r_vote_be!$B$38</c:f>
              <c:strCache>
                <c:ptCount val="1"/>
                <c:pt idx="0">
                  <c:v>Man</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r_vote_be!$E$38:$F$38</c:f>
              <c:numCache>
                <c:formatCode>General</c:formatCode>
                <c:ptCount val="2"/>
                <c:pt idx="0">
                  <c:v>6.7260970759697253E-2</c:v>
                </c:pt>
                <c:pt idx="1">
                  <c:v>0.10241702191157492</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847301232"/>
        <c:axId val="-657955136"/>
        <c:extLst xmlns:c16r2="http://schemas.microsoft.com/office/drawing/2015/06/chart"/>
      </c:barChart>
      <c:catAx>
        <c:axId val="-847301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5136"/>
        <c:crosses val="autoZero"/>
        <c:auto val="1"/>
        <c:lblAlgn val="ctr"/>
        <c:lblOffset val="100"/>
        <c:noMultiLvlLbl val="0"/>
      </c:catAx>
      <c:valAx>
        <c:axId val="-657955136"/>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847301232"/>
        <c:crosses val="autoZero"/>
        <c:crossBetween val="between"/>
        <c:majorUnit val="0.03"/>
      </c:valAx>
      <c:spPr>
        <a:noFill/>
        <a:ln>
          <a:solidFill>
            <a:sysClr val="windowText" lastClr="000000"/>
          </a:solidFill>
        </a:ln>
        <a:effectLst/>
      </c:spPr>
    </c:plotArea>
    <c:legend>
      <c:legendPos val="b"/>
      <c:layout>
        <c:manualLayout>
          <c:xMode val="edge"/>
          <c:yMode val="edge"/>
          <c:x val="0.65725465701385699"/>
          <c:y val="0.10272016304159599"/>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CC25 - Vote for Left Block by union membership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r_vote_be!$B$39</c:f>
              <c:strCache>
                <c:ptCount val="1"/>
                <c:pt idx="0">
                  <c:v>Not union member</c:v>
                </c:pt>
              </c:strCache>
            </c:strRef>
          </c:tx>
          <c:spPr>
            <a:solidFill>
              <a:schemeClr val="accent5"/>
            </a:solidFill>
            <a:ln>
              <a:solidFill>
                <a:schemeClr val="accent5"/>
              </a:solidFill>
            </a:ln>
            <a:effectLst/>
          </c:spPr>
          <c:invertIfNegative val="0"/>
          <c:cat>
            <c:strRef>
              <c:f>r_vote_be!$E$1:$F$1</c:f>
              <c:strCache>
                <c:ptCount val="2"/>
                <c:pt idx="0">
                  <c:v>2002-09</c:v>
                </c:pt>
                <c:pt idx="1">
                  <c:v>2015-19</c:v>
                </c:pt>
              </c:strCache>
            </c:strRef>
          </c:cat>
          <c:val>
            <c:numRef>
              <c:f>r_vote_be!$E$39:$F$39</c:f>
              <c:numCache>
                <c:formatCode>General</c:formatCode>
                <c:ptCount val="2"/>
                <c:pt idx="0">
                  <c:v>5.7460108796070587E-2</c:v>
                </c:pt>
                <c:pt idx="1">
                  <c:v>9.9723034797928128E-2</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strRef>
              <c:f>r_vote_be!$B$40</c:f>
              <c:strCache>
                <c:ptCount val="1"/>
                <c:pt idx="0">
                  <c:v>Union member</c:v>
                </c:pt>
              </c:strCache>
            </c:strRef>
          </c:tx>
          <c:spPr>
            <a:solidFill>
              <a:srgbClr val="FF0000"/>
            </a:solidFill>
            <a:ln>
              <a:solidFill>
                <a:srgbClr val="FF0000"/>
              </a:solidFill>
            </a:ln>
            <a:effectLst/>
          </c:spPr>
          <c:invertIfNegative val="0"/>
          <c:cat>
            <c:strRef>
              <c:f>r_vote_be!$E$1:$F$1</c:f>
              <c:strCache>
                <c:ptCount val="2"/>
                <c:pt idx="0">
                  <c:v>2002-09</c:v>
                </c:pt>
                <c:pt idx="1">
                  <c:v>2015-19</c:v>
                </c:pt>
              </c:strCache>
            </c:strRef>
          </c:cat>
          <c:val>
            <c:numRef>
              <c:f>r_vote_be!$E$40:$F$40</c:f>
              <c:numCache>
                <c:formatCode>General</c:formatCode>
                <c:ptCount val="2"/>
                <c:pt idx="0">
                  <c:v>8.3151314564313961E-2</c:v>
                </c:pt>
                <c:pt idx="1">
                  <c:v>0.15215476872406627</c:v>
                </c:pt>
              </c:numCache>
            </c:numRef>
          </c:val>
          <c:extLst xmlns:c16r2="http://schemas.microsoft.com/office/drawing/2015/06/chart">
            <c:ext xmlns:c16="http://schemas.microsoft.com/office/drawing/2014/chart" uri="{C3380CC4-5D6E-409C-BE32-E72D297353CC}">
              <c16:uniqueId val="{00000001-4304-46EE-B2AA-693D6983DA90}"/>
            </c:ext>
          </c:extLst>
        </c:ser>
        <c:dLbls>
          <c:showLegendKey val="0"/>
          <c:showVal val="0"/>
          <c:showCatName val="0"/>
          <c:showSerName val="0"/>
          <c:showPercent val="0"/>
          <c:showBubbleSize val="0"/>
        </c:dLbls>
        <c:gapWidth val="219"/>
        <c:overlap val="-27"/>
        <c:axId val="-657957312"/>
        <c:axId val="-657961664"/>
        <c:extLst xmlns:c16r2="http://schemas.microsoft.com/office/drawing/2015/06/chart"/>
      </c:barChart>
      <c:catAx>
        <c:axId val="-657957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1664"/>
        <c:crosses val="autoZero"/>
        <c:auto val="1"/>
        <c:lblAlgn val="ctr"/>
        <c:lblOffset val="100"/>
        <c:noMultiLvlLbl val="0"/>
      </c:catAx>
      <c:valAx>
        <c:axId val="-65796166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7312"/>
        <c:crosses val="autoZero"/>
        <c:crossBetween val="between"/>
        <c:majorUnit val="0.04"/>
      </c:valAx>
      <c:spPr>
        <a:noFill/>
        <a:ln>
          <a:solidFill>
            <a:sysClr val="windowText" lastClr="000000"/>
          </a:solidFill>
        </a:ln>
        <a:effectLst/>
      </c:spPr>
    </c:plotArea>
    <c:legend>
      <c:legendPos val="b"/>
      <c:layout>
        <c:manualLayout>
          <c:xMode val="edge"/>
          <c:yMode val="edge"/>
          <c:x val="8.8295313505407494E-2"/>
          <c:y val="0.10272016304159599"/>
          <c:w val="0.42207140530222498"/>
          <c:h val="6.5929285983995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CA3 - The evolution of church attendance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v>Never</c:v>
          </c:tx>
          <c:spPr>
            <a:solidFill>
              <a:schemeClr val="accent5"/>
            </a:solidFill>
            <a:ln>
              <a:solidFill>
                <a:schemeClr val="accent5"/>
              </a:solidFill>
            </a:ln>
            <a:effectLst/>
          </c:spPr>
          <c:invertIfNegative val="0"/>
          <c:cat>
            <c:strRef>
              <c:f>'TCC2'!$C$2:$F$2</c:f>
              <c:strCache>
                <c:ptCount val="4"/>
                <c:pt idx="0">
                  <c:v>1983-87</c:v>
                </c:pt>
                <c:pt idx="1">
                  <c:v>1991-95</c:v>
                </c:pt>
                <c:pt idx="2">
                  <c:v>2002-09</c:v>
                </c:pt>
                <c:pt idx="3">
                  <c:v>2015-19</c:v>
                </c:pt>
              </c:strCache>
            </c:strRef>
          </c:cat>
          <c:val>
            <c:numRef>
              <c:f>'TCC2'!$C$22:$F$22</c:f>
              <c:numCache>
                <c:formatCode>0%</c:formatCode>
                <c:ptCount val="4"/>
                <c:pt idx="0">
                  <c:v>0.16239979144839001</c:v>
                </c:pt>
                <c:pt idx="1">
                  <c:v>8.3134738502784605E-2</c:v>
                </c:pt>
                <c:pt idx="2">
                  <c:v>0.14475912904898788</c:v>
                </c:pt>
                <c:pt idx="3">
                  <c:v>0.17995630727477507</c:v>
                </c:pt>
              </c:numCache>
            </c:numRef>
          </c:val>
          <c:extLst xmlns:c16r2="http://schemas.microsoft.com/office/drawing/2015/06/chart">
            <c:ext xmlns:c16="http://schemas.microsoft.com/office/drawing/2014/chart" uri="{C3380CC4-5D6E-409C-BE32-E72D297353CC}">
              <c16:uniqueId val="{00000000-94CB-4A67-8C17-2CB6C8BF76DD}"/>
            </c:ext>
          </c:extLst>
        </c:ser>
        <c:ser>
          <c:idx val="0"/>
          <c:order val="1"/>
          <c:tx>
            <c:v>Less than monthly</c:v>
          </c:tx>
          <c:spPr>
            <a:solidFill>
              <a:srgbClr val="FF0000"/>
            </a:solidFill>
            <a:ln>
              <a:solidFill>
                <a:srgbClr val="FF0000"/>
              </a:solidFill>
            </a:ln>
            <a:effectLst/>
          </c:spPr>
          <c:invertIfNegative val="0"/>
          <c:cat>
            <c:strRef>
              <c:f>'TCC2'!$C$2:$F$2</c:f>
              <c:strCache>
                <c:ptCount val="4"/>
                <c:pt idx="0">
                  <c:v>1983-87</c:v>
                </c:pt>
                <c:pt idx="1">
                  <c:v>1991-95</c:v>
                </c:pt>
                <c:pt idx="2">
                  <c:v>2002-09</c:v>
                </c:pt>
                <c:pt idx="3">
                  <c:v>2015-19</c:v>
                </c:pt>
              </c:strCache>
            </c:strRef>
          </c:cat>
          <c:val>
            <c:numRef>
              <c:f>'TCC2'!$C$23:$F$23</c:f>
              <c:numCache>
                <c:formatCode>0%</c:formatCode>
                <c:ptCount val="4"/>
                <c:pt idx="0">
                  <c:v>0.36806528430853935</c:v>
                </c:pt>
                <c:pt idx="1">
                  <c:v>0.62373670771283629</c:v>
                </c:pt>
                <c:pt idx="2">
                  <c:v>0.34584502580895943</c:v>
                </c:pt>
                <c:pt idx="3">
                  <c:v>0.47371102867508252</c:v>
                </c:pt>
              </c:numCache>
            </c:numRef>
          </c:val>
          <c:extLst xmlns:c16r2="http://schemas.microsoft.com/office/drawing/2015/06/chart">
            <c:ext xmlns:c16="http://schemas.microsoft.com/office/drawing/2014/chart" uri="{C3380CC4-5D6E-409C-BE32-E72D297353CC}">
              <c16:uniqueId val="{00000004-94CB-4A67-8C17-2CB6C8BF76DD}"/>
            </c:ext>
          </c:extLst>
        </c:ser>
        <c:ser>
          <c:idx val="1"/>
          <c:order val="2"/>
          <c:tx>
            <c:v>Monthly or more</c:v>
          </c:tx>
          <c:spPr>
            <a:solidFill>
              <a:schemeClr val="accent6"/>
            </a:solidFill>
            <a:ln>
              <a:solidFill>
                <a:schemeClr val="accent6"/>
              </a:solidFill>
            </a:ln>
            <a:effectLst/>
          </c:spPr>
          <c:invertIfNegative val="0"/>
          <c:cat>
            <c:strRef>
              <c:f>'TCC2'!$C$2:$F$2</c:f>
              <c:strCache>
                <c:ptCount val="4"/>
                <c:pt idx="0">
                  <c:v>1983-87</c:v>
                </c:pt>
                <c:pt idx="1">
                  <c:v>1991-95</c:v>
                </c:pt>
                <c:pt idx="2">
                  <c:v>2002-09</c:v>
                </c:pt>
                <c:pt idx="3">
                  <c:v>2015-19</c:v>
                </c:pt>
              </c:strCache>
            </c:strRef>
          </c:cat>
          <c:val>
            <c:numRef>
              <c:f>'TCC2'!$C$24:$F$24</c:f>
              <c:numCache>
                <c:formatCode>0%</c:formatCode>
                <c:ptCount val="4"/>
                <c:pt idx="0">
                  <c:v>0.46953492424307186</c:v>
                </c:pt>
                <c:pt idx="1">
                  <c:v>0.29312855378437019</c:v>
                </c:pt>
                <c:pt idx="2">
                  <c:v>0.5093958451421422</c:v>
                </c:pt>
                <c:pt idx="3">
                  <c:v>0.34633266405013602</c:v>
                </c:pt>
              </c:numCache>
            </c:numRef>
          </c:val>
          <c:extLst xmlns:c16r2="http://schemas.microsoft.com/office/drawing/2015/06/chart">
            <c:ext xmlns:c16="http://schemas.microsoft.com/office/drawing/2014/chart" uri="{C3380CC4-5D6E-409C-BE32-E72D297353CC}">
              <c16:uniqueId val="{00000005-94CB-4A67-8C17-2CB6C8BF76DD}"/>
            </c:ext>
          </c:extLst>
        </c:ser>
        <c:dLbls>
          <c:showLegendKey val="0"/>
          <c:showVal val="0"/>
          <c:showCatName val="0"/>
          <c:showSerName val="0"/>
          <c:showPercent val="0"/>
          <c:showBubbleSize val="0"/>
        </c:dLbls>
        <c:gapWidth val="219"/>
        <c:overlap val="100"/>
        <c:axId val="-712733472"/>
        <c:axId val="-712706272"/>
      </c:barChart>
      <c:catAx>
        <c:axId val="-712733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06272"/>
        <c:crosses val="autoZero"/>
        <c:auto val="1"/>
        <c:lblAlgn val="ctr"/>
        <c:lblOffset val="100"/>
        <c:noMultiLvlLbl val="0"/>
      </c:catAx>
      <c:valAx>
        <c:axId val="-712706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3472"/>
        <c:crosses val="autoZero"/>
        <c:crossBetween val="between"/>
      </c:valAx>
      <c:spPr>
        <a:noFill/>
        <a:ln>
          <a:solidFill>
            <a:sysClr val="windowText" lastClr="000000"/>
          </a:solidFill>
        </a:ln>
        <a:effectLst/>
      </c:spPr>
    </c:plotArea>
    <c:legend>
      <c:legendPos val="b"/>
      <c:layout>
        <c:manualLayout>
          <c:xMode val="edge"/>
          <c:yMode val="edge"/>
          <c:x val="6.5044571102418E-2"/>
          <c:y val="0.76863823661807396"/>
          <c:w val="0.93495542889758199"/>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CC26 - Vote for Left Block by perceived social class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strRef>
              <c:f>r_vote_be!$B$43</c:f>
              <c:strCache>
                <c:ptCount val="1"/>
                <c:pt idx="0">
                  <c:v>Working class</c:v>
                </c:pt>
              </c:strCache>
            </c:strRef>
          </c:tx>
          <c:spPr>
            <a:solidFill>
              <a:srgbClr val="FF0000"/>
            </a:solidFill>
            <a:ln>
              <a:solidFill>
                <a:srgbClr val="FF0000"/>
              </a:solidFill>
            </a:ln>
            <a:effectLst/>
          </c:spPr>
          <c:invertIfNegative val="0"/>
          <c:cat>
            <c:strRef>
              <c:f>r_vote_be!$F$1</c:f>
              <c:strCache>
                <c:ptCount val="1"/>
                <c:pt idx="0">
                  <c:v>2015-19</c:v>
                </c:pt>
              </c:strCache>
            </c:strRef>
          </c:cat>
          <c:val>
            <c:numRef>
              <c:f>r_vote_be!$F$43</c:f>
              <c:numCache>
                <c:formatCode>General</c:formatCode>
                <c:ptCount val="1"/>
                <c:pt idx="0">
                  <c:v>0.13149062582805143</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strRef>
              <c:f>r_vote_be!$B$44</c:f>
              <c:strCache>
                <c:ptCount val="1"/>
                <c:pt idx="0">
                  <c:v>Middle class</c:v>
                </c:pt>
              </c:strCache>
            </c:strRef>
          </c:tx>
          <c:spPr>
            <a:solidFill>
              <a:schemeClr val="accent5"/>
            </a:solidFill>
            <a:ln>
              <a:solidFill>
                <a:schemeClr val="accent5"/>
              </a:solidFill>
            </a:ln>
            <a:effectLst/>
          </c:spPr>
          <c:invertIfNegative val="0"/>
          <c:cat>
            <c:strRef>
              <c:f>r_vote_be!$F$1</c:f>
              <c:strCache>
                <c:ptCount val="1"/>
                <c:pt idx="0">
                  <c:v>2015-19</c:v>
                </c:pt>
              </c:strCache>
            </c:strRef>
          </c:cat>
          <c:val>
            <c:numRef>
              <c:f>r_vote_be!$F$44</c:f>
              <c:numCache>
                <c:formatCode>General</c:formatCode>
                <c:ptCount val="1"/>
                <c:pt idx="0">
                  <c:v>8.7358695912422402E-2</c:v>
                </c:pt>
              </c:numCache>
            </c:numRef>
          </c:val>
          <c:extLst xmlns:c16r2="http://schemas.microsoft.com/office/drawing/2015/06/chart">
            <c:ext xmlns:c16="http://schemas.microsoft.com/office/drawing/2014/chart" uri="{C3380CC4-5D6E-409C-BE32-E72D297353CC}">
              <c16:uniqueId val="{00000001-0176-49D3-9504-38D903490100}"/>
            </c:ext>
          </c:extLst>
        </c:ser>
        <c:dLbls>
          <c:showLegendKey val="0"/>
          <c:showVal val="0"/>
          <c:showCatName val="0"/>
          <c:showSerName val="0"/>
          <c:showPercent val="0"/>
          <c:showBubbleSize val="0"/>
        </c:dLbls>
        <c:gapWidth val="219"/>
        <c:overlap val="-27"/>
        <c:axId val="-657945888"/>
        <c:axId val="-657948608"/>
        <c:extLst xmlns:c16r2="http://schemas.microsoft.com/office/drawing/2015/06/chart"/>
      </c:barChart>
      <c:catAx>
        <c:axId val="-657945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8608"/>
        <c:crosses val="autoZero"/>
        <c:auto val="1"/>
        <c:lblAlgn val="ctr"/>
        <c:lblOffset val="100"/>
        <c:noMultiLvlLbl val="0"/>
      </c:catAx>
      <c:valAx>
        <c:axId val="-65794860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5888"/>
        <c:crosses val="autoZero"/>
        <c:crossBetween val="between"/>
        <c:majorUnit val="0.04"/>
      </c:valAx>
      <c:spPr>
        <a:noFill/>
        <a:ln>
          <a:solidFill>
            <a:sysClr val="windowText" lastClr="000000"/>
          </a:solidFill>
        </a:ln>
        <a:effectLst/>
      </c:spPr>
    </c:plotArea>
    <c:legend>
      <c:legendPos val="b"/>
      <c:layout>
        <c:manualLayout>
          <c:xMode val="edge"/>
          <c:yMode val="edge"/>
          <c:x val="0.621694698044579"/>
          <c:y val="0.10272016304159599"/>
          <c:w val="0.34295792735623798"/>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CC27 - Vote for Left Block by country of origin in Portugal</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08478825685498"/>
        </c:manualLayout>
      </c:layout>
      <c:barChart>
        <c:barDir val="col"/>
        <c:grouping val="clustered"/>
        <c:varyColors val="0"/>
        <c:ser>
          <c:idx val="0"/>
          <c:order val="0"/>
          <c:tx>
            <c:strRef>
              <c:f>r_vote_be!$B$48</c:f>
              <c:strCache>
                <c:ptCount val="1"/>
                <c:pt idx="0">
                  <c:v>Portugal</c:v>
                </c:pt>
              </c:strCache>
            </c:strRef>
          </c:tx>
          <c:spPr>
            <a:solidFill>
              <a:schemeClr val="accent5"/>
            </a:solidFill>
            <a:ln>
              <a:solidFill>
                <a:schemeClr val="accent5"/>
              </a:solidFill>
            </a:ln>
            <a:effectLst/>
          </c:spPr>
          <c:invertIfNegative val="0"/>
          <c:cat>
            <c:strRef>
              <c:f>r_vote_be!$F$1</c:f>
              <c:strCache>
                <c:ptCount val="1"/>
                <c:pt idx="0">
                  <c:v>2015-19</c:v>
                </c:pt>
              </c:strCache>
            </c:strRef>
          </c:cat>
          <c:val>
            <c:numRef>
              <c:f>r_vote_be!$F$48</c:f>
              <c:numCache>
                <c:formatCode>General</c:formatCode>
                <c:ptCount val="1"/>
                <c:pt idx="0">
                  <c:v>0.1039538207725199</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strRef>
              <c:f>r_vote_be!$B$49</c:f>
              <c:strCache>
                <c:ptCount val="1"/>
                <c:pt idx="0">
                  <c:v>Brazil</c:v>
                </c:pt>
              </c:strCache>
            </c:strRef>
          </c:tx>
          <c:spPr>
            <a:solidFill>
              <a:srgbClr val="FF0000"/>
            </a:solidFill>
            <a:ln>
              <a:solidFill>
                <a:srgbClr val="FF0000"/>
              </a:solidFill>
            </a:ln>
            <a:effectLst/>
          </c:spPr>
          <c:invertIfNegative val="0"/>
          <c:cat>
            <c:strRef>
              <c:f>r_vote_be!$F$1</c:f>
              <c:strCache>
                <c:ptCount val="1"/>
                <c:pt idx="0">
                  <c:v>2015-19</c:v>
                </c:pt>
              </c:strCache>
            </c:strRef>
          </c:cat>
          <c:val>
            <c:numRef>
              <c:f>r_vote_be!$F$49</c:f>
              <c:numCache>
                <c:formatCode>General</c:formatCode>
                <c:ptCount val="1"/>
                <c:pt idx="0">
                  <c:v>0.10127175026637118</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strRef>
              <c:f>r_vote_be!$B$50</c:f>
              <c:strCache>
                <c:ptCount val="1"/>
                <c:pt idx="0">
                  <c:v>Other ex-colony</c:v>
                </c:pt>
              </c:strCache>
            </c:strRef>
          </c:tx>
          <c:spPr>
            <a:solidFill>
              <a:schemeClr val="accent6"/>
            </a:solidFill>
            <a:ln>
              <a:solidFill>
                <a:schemeClr val="accent6"/>
              </a:solidFill>
            </a:ln>
            <a:effectLst/>
          </c:spPr>
          <c:invertIfNegative val="0"/>
          <c:cat>
            <c:strRef>
              <c:f>r_vote_be!$F$1</c:f>
              <c:strCache>
                <c:ptCount val="1"/>
                <c:pt idx="0">
                  <c:v>2015-19</c:v>
                </c:pt>
              </c:strCache>
            </c:strRef>
          </c:cat>
          <c:val>
            <c:numRef>
              <c:f>r_vote_be!$F$50</c:f>
              <c:numCache>
                <c:formatCode>General</c:formatCode>
                <c:ptCount val="1"/>
                <c:pt idx="0">
                  <c:v>8.9832603840137651E-2</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657959488"/>
        <c:axId val="-657937728"/>
        <c:extLst xmlns:c16r2="http://schemas.microsoft.com/office/drawing/2015/06/chart"/>
      </c:barChart>
      <c:catAx>
        <c:axId val="-657959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7728"/>
        <c:crosses val="autoZero"/>
        <c:auto val="1"/>
        <c:lblAlgn val="ctr"/>
        <c:lblOffset val="100"/>
        <c:noMultiLvlLbl val="0"/>
      </c:catAx>
      <c:valAx>
        <c:axId val="-657937728"/>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9488"/>
        <c:crosses val="autoZero"/>
        <c:crossBetween val="between"/>
        <c:majorUnit val="0.03"/>
      </c:valAx>
      <c:spPr>
        <a:noFill/>
        <a:ln>
          <a:solidFill>
            <a:sysClr val="windowText" lastClr="000000"/>
          </a:solidFill>
        </a:ln>
        <a:effectLst/>
      </c:spPr>
    </c:plotArea>
    <c:legend>
      <c:legendPos val="b"/>
      <c:layout>
        <c:manualLayout>
          <c:xMode val="edge"/>
          <c:yMode val="edge"/>
          <c:x val="0.31943504680571499"/>
          <c:y val="0.10272016304159599"/>
          <c:w val="0.65457882933211997"/>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CC28 - The education cleavage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Difference between (% top 10% educated) and (% bottom 90% educated) voting DRP</c:v>
          </c:tx>
          <c:spPr>
            <a:ln w="28575" cap="rnd">
              <a:solidFill>
                <a:srgbClr val="660066"/>
              </a:solidFill>
              <a:round/>
            </a:ln>
            <a:effectLst/>
          </c:spPr>
          <c:marker>
            <c:symbol val="circle"/>
            <c:size val="9"/>
            <c:spPr>
              <a:solidFill>
                <a:srgbClr val="660066"/>
              </a:solidFill>
              <a:ln w="9525">
                <a:solidFill>
                  <a:srgbClr val="660066"/>
                </a:solidFill>
              </a:ln>
              <a:effectLst/>
            </c:spPr>
          </c:marker>
          <c:cat>
            <c:strRef>
              <c:f>r_educ!$B$2:$B$5</c:f>
              <c:strCache>
                <c:ptCount val="4"/>
                <c:pt idx="0">
                  <c:v>1983-87</c:v>
                </c:pt>
                <c:pt idx="1">
                  <c:v>1991-95</c:v>
                </c:pt>
                <c:pt idx="2">
                  <c:v>2002-09</c:v>
                </c:pt>
                <c:pt idx="3">
                  <c:v>2015-19</c:v>
                </c:pt>
              </c:strCache>
            </c:strRef>
          </c:cat>
          <c:val>
            <c:numRef>
              <c:f>r_educ!$D$2:$D$5</c:f>
              <c:numCache>
                <c:formatCode>General</c:formatCode>
                <c:ptCount val="4"/>
                <c:pt idx="0">
                  <c:v>0.14184281229972839</c:v>
                </c:pt>
                <c:pt idx="1">
                  <c:v>-0.29348579049110413</c:v>
                </c:pt>
              </c:numCache>
            </c:numRef>
          </c:val>
          <c:smooth val="0"/>
          <c:extLst xmlns:c16r2="http://schemas.microsoft.com/office/drawing/2015/06/chart">
            <c:ext xmlns:c16="http://schemas.microsoft.com/office/drawing/2014/chart" uri="{C3380CC4-5D6E-409C-BE32-E72D297353CC}">
              <c16:uniqueId val="{00000058-1761-49AF-B8CA-774333C5DF57}"/>
            </c:ext>
          </c:extLst>
        </c:ser>
        <c:ser>
          <c:idx val="1"/>
          <c:order val="1"/>
          <c:tx>
            <c:v>Difference between (% top 10% educated) and (% bottom 90% educated) voting SP</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r_educ!$B$2:$B$5</c:f>
              <c:strCache>
                <c:ptCount val="4"/>
                <c:pt idx="0">
                  <c:v>1983-87</c:v>
                </c:pt>
                <c:pt idx="1">
                  <c:v>1991-95</c:v>
                </c:pt>
                <c:pt idx="2">
                  <c:v>2002-09</c:v>
                </c:pt>
                <c:pt idx="3">
                  <c:v>2015-19</c:v>
                </c:pt>
              </c:strCache>
            </c:strRef>
          </c:cat>
          <c:val>
            <c:numRef>
              <c:f>r_educ!$AN$2:$AN$5</c:f>
              <c:numCache>
                <c:formatCode>General</c:formatCode>
                <c:ptCount val="4"/>
                <c:pt idx="0">
                  <c:v>-5.9928102493286133</c:v>
                </c:pt>
                <c:pt idx="1">
                  <c:v>1.7069809436798096</c:v>
                </c:pt>
                <c:pt idx="2">
                  <c:v>-8.5418615341186523</c:v>
                </c:pt>
                <c:pt idx="3">
                  <c:v>-16.203933715820312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9-1761-49AF-B8CA-774333C5DF57}"/>
            </c:ext>
          </c:extLst>
        </c:ser>
        <c:ser>
          <c:idx val="2"/>
          <c:order val="2"/>
          <c:tx>
            <c:v>Difference between (% top 10% educated) and (% bottom 90% educated) voting Communists / Greens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r_educ!$B$2:$B$5</c:f>
              <c:strCache>
                <c:ptCount val="4"/>
                <c:pt idx="0">
                  <c:v>1983-87</c:v>
                </c:pt>
                <c:pt idx="1">
                  <c:v>1991-95</c:v>
                </c:pt>
                <c:pt idx="2">
                  <c:v>2002-09</c:v>
                </c:pt>
                <c:pt idx="3">
                  <c:v>2015-19</c:v>
                </c:pt>
              </c:strCache>
            </c:strRef>
          </c:cat>
          <c:val>
            <c:numRef>
              <c:f>r_educ!$V$2:$V$5</c:f>
              <c:numCache>
                <c:formatCode>General</c:formatCode>
                <c:ptCount val="4"/>
                <c:pt idx="0">
                  <c:v>3.2664086818695068</c:v>
                </c:pt>
                <c:pt idx="1">
                  <c:v>-4.4901690483093262</c:v>
                </c:pt>
                <c:pt idx="2">
                  <c:v>-1.7874008417129517</c:v>
                </c:pt>
                <c:pt idx="3">
                  <c:v>-3.2008368968963623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A-1761-49AF-B8CA-774333C5DF57}"/>
            </c:ext>
          </c:extLst>
        </c:ser>
        <c:ser>
          <c:idx val="3"/>
          <c:order val="3"/>
          <c:tx>
            <c:v>Difference between (% top 10% educated) and (% bottom 90% educated) voting BE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r_educ!$B$2:$B$5</c:f>
              <c:strCache>
                <c:ptCount val="4"/>
                <c:pt idx="0">
                  <c:v>1983-87</c:v>
                </c:pt>
                <c:pt idx="1">
                  <c:v>1991-95</c:v>
                </c:pt>
                <c:pt idx="2">
                  <c:v>2002-09</c:v>
                </c:pt>
                <c:pt idx="3">
                  <c:v>2015-19</c:v>
                </c:pt>
              </c:strCache>
            </c:strRef>
          </c:cat>
          <c:val>
            <c:numRef>
              <c:f>r_educ!$AE$2:$AE$5</c:f>
              <c:numCache>
                <c:formatCode>General</c:formatCode>
                <c:ptCount val="4"/>
                <c:pt idx="1">
                  <c:v>0</c:v>
                </c:pt>
                <c:pt idx="2">
                  <c:v>3.6090481281280518</c:v>
                </c:pt>
                <c:pt idx="3">
                  <c:v>4.1273622512817383</c:v>
                </c:pt>
              </c:numCache>
            </c:numRef>
          </c:val>
          <c:smooth val="0"/>
          <c:extLst xmlns:c16r2="http://schemas.microsoft.com/office/drawing/2015/06/chart">
            <c:ext xmlns:c16="http://schemas.microsoft.com/office/drawing/2014/chart" uri="{C3380CC4-5D6E-409C-BE32-E72D297353CC}">
              <c16:uniqueId val="{0000005B-1761-49AF-B8CA-774333C5DF57}"/>
            </c:ext>
          </c:extLst>
        </c:ser>
        <c:ser>
          <c:idx val="6"/>
          <c:order val="4"/>
          <c:tx>
            <c:v>Difference between (% top 10% educated) and (% bottom 90% educated) voting Christian</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r_educ!$B$2:$B$5</c:f>
              <c:strCache>
                <c:ptCount val="4"/>
                <c:pt idx="0">
                  <c:v>1983-87</c:v>
                </c:pt>
                <c:pt idx="1">
                  <c:v>1991-95</c:v>
                </c:pt>
                <c:pt idx="2">
                  <c:v>2002-09</c:v>
                </c:pt>
                <c:pt idx="3">
                  <c:v>2015-19</c:v>
                </c:pt>
              </c:strCache>
            </c:strRef>
          </c:cat>
          <c:val>
            <c:numRef>
              <c:f>r_educ!$O$2:$O$5</c:f>
              <c:numCache>
                <c:formatCode>General</c:formatCode>
                <c:ptCount val="4"/>
                <c:pt idx="0">
                  <c:v>5.8865633010864258</c:v>
                </c:pt>
                <c:pt idx="1">
                  <c:v>9.218165397644043</c:v>
                </c:pt>
                <c:pt idx="2">
                  <c:v>5.9863934516906738</c:v>
                </c:pt>
                <c:pt idx="3">
                  <c:v>14.278057098388672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5E-1761-49AF-B8CA-774333C5DF57}"/>
            </c:ext>
          </c:extLst>
        </c:ser>
        <c:dLbls>
          <c:showLegendKey val="0"/>
          <c:showVal val="0"/>
          <c:showCatName val="0"/>
          <c:showSerName val="0"/>
          <c:showPercent val="0"/>
          <c:showBubbleSize val="0"/>
        </c:dLbls>
        <c:marker val="1"/>
        <c:smooth val="0"/>
        <c:axId val="-657942080"/>
        <c:axId val="-657933920"/>
        <c:extLst xmlns:c16r2="http://schemas.microsoft.com/office/drawing/2015/06/chart">
          <c:ext xmlns:c15="http://schemas.microsoft.com/office/drawing/2012/chart" uri="{02D57815-91ED-43cb-92C2-25804820EDAC}">
            <c15:filteredLineSeries>
              <c15:ser>
                <c:idx val="4"/>
                <c:order val="5"/>
                <c:tx>
                  <c:strRef>
                    <c:extLst xmlns:c16r2="http://schemas.microsoft.com/office/drawing/2015/06/chart">
                      <c:ext uri="{02D57815-91ED-43cb-92C2-25804820EDAC}">
                        <c15:formulaRef>
                          <c15:sqref>r_educ!$N$1</c15:sqref>
                        </c15:formulaRef>
                      </c:ext>
                    </c:extLst>
                    <c:strCache>
                      <c:ptCount val="1"/>
                      <c:pt idx="0">
                        <c:v>(mean) voteppgeduc3_2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6r2="http://schemas.microsoft.com/office/drawing/2015/06/chart">
                      <c:ext uri="{02D57815-91ED-43cb-92C2-25804820EDAC}">
                        <c15:formulaRef>
                          <c15:sqref>r_educ!$B$2:$B$6</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r_educ!$N$2:$N$6</c15:sqref>
                        </c15:formulaRef>
                      </c:ext>
                    </c:extLst>
                    <c:numCache>
                      <c:formatCode>General</c:formatCode>
                      <c:ptCount val="5"/>
                      <c:pt idx="0">
                        <c:v>-0.59195184707641602</c:v>
                      </c:pt>
                      <c:pt idx="1">
                        <c:v>-0.44673141837120056</c:v>
                      </c:pt>
                      <c:pt idx="2">
                        <c:v>1.7329357862472534</c:v>
                      </c:pt>
                      <c:pt idx="3">
                        <c:v>13.91452693939209</c:v>
                      </c:pt>
                    </c:numCache>
                  </c:numRef>
                </c:val>
                <c:smooth val="0"/>
                <c:extLst xmlns:c16r2="http://schemas.microsoft.com/office/drawing/2015/06/chart">
                  <c:ext xmlns:c16="http://schemas.microsoft.com/office/drawing/2014/chart" uri="{C3380CC4-5D6E-409C-BE32-E72D297353CC}">
                    <c16:uniqueId val="{0000005C-1761-49AF-B8CA-774333C5DF57}"/>
                  </c:ext>
                </c:extLst>
              </c15:ser>
            </c15:filteredLineSeries>
            <c15:filteredLineSeries>
              <c15:ser>
                <c:idx val="5"/>
                <c:order val="6"/>
                <c:tx>
                  <c:strRef>
                    <c:extLst xmlns:c15="http://schemas.microsoft.com/office/drawing/2012/chart" xmlns:c16r2="http://schemas.microsoft.com/office/drawing/2015/06/chart">
                      <c:ext xmlns:c15="http://schemas.microsoft.com/office/drawing/2012/chart" uri="{02D57815-91ED-43cb-92C2-25804820EDAC}">
                        <c15:formulaRef>
                          <c15:sqref>r_educ!$O$1</c15:sqref>
                        </c15:formulaRef>
                      </c:ext>
                    </c:extLst>
                    <c:strCache>
                      <c:ptCount val="1"/>
                      <c:pt idx="0">
                        <c:v>(mean) voteppgeduc3_3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r_educ!$O$2:$O$6</c15:sqref>
                        </c15:formulaRef>
                      </c:ext>
                    </c:extLst>
                    <c:numCache>
                      <c:formatCode>General</c:formatCode>
                      <c:ptCount val="5"/>
                      <c:pt idx="0">
                        <c:v>5.8865633010864258</c:v>
                      </c:pt>
                      <c:pt idx="1">
                        <c:v>9.218165397644043</c:v>
                      </c:pt>
                      <c:pt idx="2">
                        <c:v>5.9863934516906738</c:v>
                      </c:pt>
                      <c:pt idx="3">
                        <c:v>14.278057098388672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D-1761-49AF-B8CA-774333C5DF57}"/>
                  </c:ext>
                </c:extLst>
              </c15:ser>
            </c15:filteredLineSeries>
            <c15:filteredLineSeries>
              <c15:ser>
                <c:idx val="7"/>
                <c:order val="7"/>
                <c:tx>
                  <c:strRef>
                    <c:extLst xmlns:c15="http://schemas.microsoft.com/office/drawing/2012/chart" xmlns:c16r2="http://schemas.microsoft.com/office/drawing/2015/06/chart">
                      <c:ext xmlns:c15="http://schemas.microsoft.com/office/drawing/2012/chart" uri="{02D57815-91ED-43cb-92C2-25804820EDAC}">
                        <c15:formulaRef>
                          <c15:sqref>r_educ!$W$1</c15:sqref>
                        </c15:formulaRef>
                      </c:ext>
                    </c:extLst>
                    <c:strCache>
                      <c:ptCount val="1"/>
                      <c:pt idx="0">
                        <c:v>(mean) votecomvgeduc3_2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r_educ!$W$2:$W$6</c15:sqref>
                        </c15:formulaRef>
                      </c:ext>
                    </c:extLst>
                    <c:numCache>
                      <c:formatCode>General</c:formatCode>
                      <c:ptCount val="5"/>
                      <c:pt idx="0">
                        <c:v>5.2362818717956543</c:v>
                      </c:pt>
                      <c:pt idx="1">
                        <c:v>-4.334862232208252</c:v>
                      </c:pt>
                      <c:pt idx="2">
                        <c:v>-1.5127147436141968</c:v>
                      </c:pt>
                      <c:pt idx="3">
                        <c:v>-1.9915448427200317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5F-1761-49AF-B8CA-774333C5DF57}"/>
                  </c:ext>
                </c:extLst>
              </c15:ser>
            </c15:filteredLineSeries>
            <c15:filteredLineSeries>
              <c15:ser>
                <c:idx val="8"/>
                <c:order val="8"/>
                <c:tx>
                  <c:strRef>
                    <c:extLst xmlns:c15="http://schemas.microsoft.com/office/drawing/2012/chart" xmlns:c16r2="http://schemas.microsoft.com/office/drawing/2015/06/chart">
                      <c:ext xmlns:c15="http://schemas.microsoft.com/office/drawing/2012/chart" uri="{02D57815-91ED-43cb-92C2-25804820EDAC}">
                        <c15:formulaRef>
                          <c15:sqref>r_educ!$X$1</c15:sqref>
                        </c15:formulaRef>
                      </c:ext>
                    </c:extLst>
                    <c:strCache>
                      <c:ptCount val="1"/>
                      <c:pt idx="0">
                        <c:v>(mean) votecomvgeduc3_3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r_educ!$X$2:$X$6</c15:sqref>
                        </c15:formulaRef>
                      </c:ext>
                    </c:extLst>
                    <c:numCache>
                      <c:formatCode>General</c:formatCode>
                      <c:ptCount val="5"/>
                      <c:pt idx="0">
                        <c:v>-1.9605981111526489</c:v>
                      </c:pt>
                      <c:pt idx="1">
                        <c:v>-8.0006790161132812</c:v>
                      </c:pt>
                      <c:pt idx="2">
                        <c:v>-2.3180584907531738</c:v>
                      </c:pt>
                      <c:pt idx="3">
                        <c:v>-2.0670452117919922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0-1761-49AF-B8CA-774333C5DF57}"/>
                  </c:ext>
                </c:extLst>
              </c15:ser>
            </c15:filteredLineSeries>
            <c15:filteredLineSeries>
              <c15:ser>
                <c:idx val="10"/>
                <c:order val="9"/>
                <c:tx>
                  <c:strRef>
                    <c:extLst xmlns:c15="http://schemas.microsoft.com/office/drawing/2012/chart" xmlns:c16r2="http://schemas.microsoft.com/office/drawing/2015/06/chart">
                      <c:ext xmlns:c15="http://schemas.microsoft.com/office/drawing/2012/chart" uri="{02D57815-91ED-43cb-92C2-25804820EDAC}">
                        <c15:formulaRef>
                          <c15:sqref>r_educ!$AF$1</c15:sqref>
                        </c15:formulaRef>
                      </c:ext>
                    </c:extLst>
                    <c:strCache>
                      <c:ptCount val="1"/>
                      <c:pt idx="0">
                        <c:v>(mean) votebegeduc3_2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r_educ!$AF$2:$AF$6</c15:sqref>
                        </c15:formulaRef>
                      </c:ext>
                    </c:extLst>
                    <c:numCache>
                      <c:formatCode>General</c:formatCode>
                      <c:ptCount val="5"/>
                      <c:pt idx="1">
                        <c:v>0</c:v>
                      </c:pt>
                      <c:pt idx="2">
                        <c:v>3.2195181846618652</c:v>
                      </c:pt>
                      <c:pt idx="3">
                        <c:v>2.4923610687255859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2-1761-49AF-B8CA-774333C5DF57}"/>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r_educ!$AG$1</c15:sqref>
                        </c15:formulaRef>
                      </c:ext>
                    </c:extLst>
                    <c:strCache>
                      <c:ptCount val="1"/>
                      <c:pt idx="0">
                        <c:v>(mean) votebegeduc3_3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r_educ!$AG$2:$AG$6</c15:sqref>
                        </c15:formulaRef>
                      </c:ext>
                    </c:extLst>
                    <c:numCache>
                      <c:formatCode>General</c:formatCode>
                      <c:ptCount val="5"/>
                      <c:pt idx="1">
                        <c:v>0</c:v>
                      </c:pt>
                      <c:pt idx="2">
                        <c:v>-0.5311354398727417</c:v>
                      </c:pt>
                      <c:pt idx="3">
                        <c:v>8.7259247899055481E-2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63-1761-49AF-B8CA-774333C5DF57}"/>
                  </c:ext>
                </c:extLst>
              </c15:ser>
            </c15:filteredLineSeries>
          </c:ext>
        </c:extLst>
      </c:lineChart>
      <c:catAx>
        <c:axId val="-6579420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3920"/>
        <c:crosses val="autoZero"/>
        <c:auto val="1"/>
        <c:lblAlgn val="ctr"/>
        <c:lblOffset val="200"/>
        <c:noMultiLvlLbl val="0"/>
      </c:catAx>
      <c:valAx>
        <c:axId val="-657933920"/>
        <c:scaling>
          <c:orientation val="minMax"/>
          <c:max val="7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2080"/>
        <c:crosses val="autoZero"/>
        <c:crossBetween val="midCat"/>
        <c:majorUnit val="10"/>
      </c:valAx>
      <c:spPr>
        <a:noFill/>
        <a:ln>
          <a:solidFill>
            <a:sysClr val="windowText" lastClr="000000"/>
          </a:solidFill>
        </a:ln>
        <a:effectLst/>
      </c:spPr>
    </c:plotArea>
    <c:legend>
      <c:legendPos val="b"/>
      <c:layout>
        <c:manualLayout>
          <c:xMode val="edge"/>
          <c:yMode val="edge"/>
          <c:x val="5.66106577569334E-2"/>
          <c:y val="9.6437917064459797E-2"/>
          <c:w val="0.89073421838359401"/>
          <c:h val="0.3272042525247890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CC29 - The income cleavage in Portugal</a:t>
            </a:r>
            <a:endParaRPr lang="en-US" sz="1680" b="1" i="0" u="none" strike="noStrike" kern="1200" spc="0" baseline="0">
              <a:solidFill>
                <a:sysClr val="windowText" lastClr="000000"/>
              </a:solidFill>
              <a:latin typeface="Arial" panose="020B0604020202020204" pitchFamily="34" charset="0"/>
              <a:ea typeface="+mn-ea"/>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tx>
            <c:v>Difference between (% top 10% income) and (% bottom 90% income) voting DRP</c:v>
          </c:tx>
          <c:spPr>
            <a:ln w="28575" cap="rnd">
              <a:solidFill>
                <a:srgbClr val="660066"/>
              </a:solidFill>
              <a:round/>
            </a:ln>
            <a:effectLst/>
          </c:spPr>
          <c:marker>
            <c:symbol val="circle"/>
            <c:size val="9"/>
            <c:spPr>
              <a:solidFill>
                <a:srgbClr val="660066"/>
              </a:solidFill>
              <a:ln w="9525">
                <a:solidFill>
                  <a:srgbClr val="660066"/>
                </a:solidFill>
              </a:ln>
              <a:effectLst/>
            </c:spPr>
          </c:marker>
          <c:cat>
            <c:strRef>
              <c:f>r_inc!$B$2:$B$5</c:f>
              <c:strCache>
                <c:ptCount val="4"/>
                <c:pt idx="0">
                  <c:v>1983-87</c:v>
                </c:pt>
                <c:pt idx="1">
                  <c:v>1991-95</c:v>
                </c:pt>
                <c:pt idx="2">
                  <c:v>2002-09</c:v>
                </c:pt>
                <c:pt idx="3">
                  <c:v>2015-19</c:v>
                </c:pt>
              </c:strCache>
            </c:strRef>
          </c:cat>
          <c:val>
            <c:numRef>
              <c:f>r_inc!$D$2:$D$5</c:f>
              <c:numCache>
                <c:formatCode>General</c:formatCode>
                <c:ptCount val="4"/>
                <c:pt idx="0">
                  <c:v>-5.1576476544141769E-2</c:v>
                </c:pt>
                <c:pt idx="1">
                  <c:v>-0.37189280986785889</c:v>
                </c:pt>
              </c:numCache>
            </c:numRef>
          </c:val>
          <c:smooth val="0"/>
          <c:extLst xmlns:c16r2="http://schemas.microsoft.com/office/drawing/2015/06/chart">
            <c:ext xmlns:c16="http://schemas.microsoft.com/office/drawing/2014/chart" uri="{C3380CC4-5D6E-409C-BE32-E72D297353CC}">
              <c16:uniqueId val="{00000000-0B07-4442-9A00-04FE6D6D6B19}"/>
            </c:ext>
          </c:extLst>
        </c:ser>
        <c:ser>
          <c:idx val="1"/>
          <c:order val="1"/>
          <c:tx>
            <c:v>Difference between (% top 10% income) and (% bottom 90% income) voting SP</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r_inc!$B$2:$B$5</c:f>
              <c:strCache>
                <c:ptCount val="4"/>
                <c:pt idx="0">
                  <c:v>1983-87</c:v>
                </c:pt>
                <c:pt idx="1">
                  <c:v>1991-95</c:v>
                </c:pt>
                <c:pt idx="2">
                  <c:v>2002-09</c:v>
                </c:pt>
                <c:pt idx="3">
                  <c:v>2015-19</c:v>
                </c:pt>
              </c:strCache>
            </c:strRef>
          </c:cat>
          <c:val>
            <c:numRef>
              <c:f>r_inc!$AN$2:$AN$5</c:f>
              <c:numCache>
                <c:formatCode>General</c:formatCode>
                <c:ptCount val="4"/>
                <c:pt idx="0">
                  <c:v>-1.5870908498764038</c:v>
                </c:pt>
                <c:pt idx="1">
                  <c:v>-0.26792252063751221</c:v>
                </c:pt>
                <c:pt idx="2">
                  <c:v>-7.6906285285949707</c:v>
                </c:pt>
                <c:pt idx="3">
                  <c:v>-16.184652328491211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B07-4442-9A00-04FE6D6D6B19}"/>
            </c:ext>
          </c:extLst>
        </c:ser>
        <c:ser>
          <c:idx val="2"/>
          <c:order val="2"/>
          <c:tx>
            <c:v>Difference between (% top 10% income) and (% bottom 90% income) voting Communists / Greens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r_inc!$B$2:$B$5</c:f>
              <c:strCache>
                <c:ptCount val="4"/>
                <c:pt idx="0">
                  <c:v>1983-87</c:v>
                </c:pt>
                <c:pt idx="1">
                  <c:v>1991-95</c:v>
                </c:pt>
                <c:pt idx="2">
                  <c:v>2002-09</c:v>
                </c:pt>
                <c:pt idx="3">
                  <c:v>2015-19</c:v>
                </c:pt>
              </c:strCache>
            </c:strRef>
          </c:cat>
          <c:val>
            <c:numRef>
              <c:f>r_inc!$V$2:$V$5</c:f>
              <c:numCache>
                <c:formatCode>General</c:formatCode>
                <c:ptCount val="4"/>
                <c:pt idx="0">
                  <c:v>-4.1281270980834961</c:v>
                </c:pt>
                <c:pt idx="1">
                  <c:v>-2.3915133476257324</c:v>
                </c:pt>
                <c:pt idx="2">
                  <c:v>-3.0043509006500244</c:v>
                </c:pt>
                <c:pt idx="3">
                  <c:v>-4.8511452674865723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B07-4442-9A00-04FE6D6D6B19}"/>
            </c:ext>
          </c:extLst>
        </c:ser>
        <c:ser>
          <c:idx val="3"/>
          <c:order val="3"/>
          <c:tx>
            <c:v>Difference between (% top 10% income) and (% bottom 90% income) voting LB</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r_inc!$B$2:$B$5</c:f>
              <c:strCache>
                <c:ptCount val="4"/>
                <c:pt idx="0">
                  <c:v>1983-87</c:v>
                </c:pt>
                <c:pt idx="1">
                  <c:v>1991-95</c:v>
                </c:pt>
                <c:pt idx="2">
                  <c:v>2002-09</c:v>
                </c:pt>
                <c:pt idx="3">
                  <c:v>2015-19</c:v>
                </c:pt>
              </c:strCache>
            </c:strRef>
          </c:cat>
          <c:val>
            <c:numRef>
              <c:f>r_inc!$AE$2:$AE$5</c:f>
              <c:numCache>
                <c:formatCode>General</c:formatCode>
                <c:ptCount val="4"/>
                <c:pt idx="1">
                  <c:v>0</c:v>
                </c:pt>
                <c:pt idx="2">
                  <c:v>-0.61622828245162964</c:v>
                </c:pt>
                <c:pt idx="3">
                  <c:v>8.8159008026123047</c:v>
                </c:pt>
              </c:numCache>
            </c:numRef>
          </c:val>
          <c:smooth val="0"/>
          <c:extLst xmlns:c16r2="http://schemas.microsoft.com/office/drawing/2015/06/chart">
            <c:ext xmlns:c16="http://schemas.microsoft.com/office/drawing/2014/chart" uri="{C3380CC4-5D6E-409C-BE32-E72D297353CC}">
              <c16:uniqueId val="{00000003-0B07-4442-9A00-04FE6D6D6B19}"/>
            </c:ext>
          </c:extLst>
        </c:ser>
        <c:ser>
          <c:idx val="4"/>
          <c:order val="11"/>
          <c:tx>
            <c:v>Difference between (% top 10% income) and (% bottom 90% income) voting Christian Democrats</c:v>
          </c:tx>
          <c:spPr>
            <a:ln w="28575">
              <a:solidFill>
                <a:schemeClr val="accent5"/>
              </a:solidFill>
            </a:ln>
          </c:spPr>
          <c:marker>
            <c:symbol val="circle"/>
            <c:size val="9"/>
            <c:spPr>
              <a:solidFill>
                <a:schemeClr val="accent5"/>
              </a:solidFill>
              <a:ln>
                <a:solidFill>
                  <a:schemeClr val="accent5"/>
                </a:solidFill>
              </a:ln>
            </c:spPr>
          </c:marker>
          <c:cat>
            <c:strRef>
              <c:f>r_inc!$B$2:$B$5</c:f>
              <c:strCache>
                <c:ptCount val="4"/>
                <c:pt idx="0">
                  <c:v>1983-87</c:v>
                </c:pt>
                <c:pt idx="1">
                  <c:v>1991-95</c:v>
                </c:pt>
                <c:pt idx="2">
                  <c:v>2002-09</c:v>
                </c:pt>
                <c:pt idx="3">
                  <c:v>2015-19</c:v>
                </c:pt>
              </c:strCache>
            </c:strRef>
          </c:cat>
          <c:val>
            <c:numRef>
              <c:f>r_inc!$M$2:$M$5</c:f>
              <c:numCache>
                <c:formatCode>General</c:formatCode>
                <c:ptCount val="4"/>
                <c:pt idx="0">
                  <c:v>5.879889965057373</c:v>
                </c:pt>
                <c:pt idx="1">
                  <c:v>0.14722347259521484</c:v>
                </c:pt>
                <c:pt idx="2">
                  <c:v>7.9490752220153809</c:v>
                </c:pt>
                <c:pt idx="3">
                  <c:v>13.436349868774414</c:v>
                </c:pt>
              </c:numCache>
            </c:numRef>
          </c:val>
          <c:smooth val="0"/>
          <c:extLst xmlns:c16r2="http://schemas.microsoft.com/office/drawing/2015/06/chart">
            <c:ext xmlns:c16="http://schemas.microsoft.com/office/drawing/2014/chart" uri="{C3380CC4-5D6E-409C-BE32-E72D297353CC}">
              <c16:uniqueId val="{00000000-8BA0-4681-82FC-998A07E532CC}"/>
            </c:ext>
          </c:extLst>
        </c:ser>
        <c:dLbls>
          <c:showLegendKey val="0"/>
          <c:showVal val="0"/>
          <c:showCatName val="0"/>
          <c:showSerName val="0"/>
          <c:showPercent val="0"/>
          <c:showBubbleSize val="0"/>
        </c:dLbls>
        <c:marker val="1"/>
        <c:smooth val="0"/>
        <c:axId val="-657944800"/>
        <c:axId val="-657963296"/>
        <c:extLst xmlns:c16r2="http://schemas.microsoft.com/office/drawing/2015/06/chart">
          <c:ext xmlns:c15="http://schemas.microsoft.com/office/drawing/2012/chart" uri="{02D57815-91ED-43cb-92C2-25804820EDAC}">
            <c15:filteredLineSeries>
              <c15:ser>
                <c:idx val="6"/>
                <c:order val="4"/>
                <c:tx>
                  <c:v>Difference between (% top 10% income) and (% bottom 90% income) voting Christian</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xmlns:c16r2="http://schemas.microsoft.com/office/drawing/2015/06/chart">
                      <c:ext uri="{02D57815-91ED-43cb-92C2-25804820EDAC}">
                        <c15:formulaRef>
                          <c15:sqref>r_educ!$B$2:$B$6</c15:sqref>
                        </c15:formulaRef>
                      </c:ext>
                    </c:extLst>
                    <c:strCache>
                      <c:ptCount val="4"/>
                      <c:pt idx="0">
                        <c:v>1983-87</c:v>
                      </c:pt>
                      <c:pt idx="1">
                        <c:v>1991-95</c:v>
                      </c:pt>
                      <c:pt idx="2">
                        <c:v>2002-09</c:v>
                      </c:pt>
                      <c:pt idx="3">
                        <c:v>2015-19</c:v>
                      </c:pt>
                    </c:strCache>
                  </c:strRef>
                </c:cat>
                <c:val>
                  <c:numRef>
                    <c:extLst xmlns:c16r2="http://schemas.microsoft.com/office/drawing/2015/06/chart">
                      <c:ext uri="{02D57815-91ED-43cb-92C2-25804820EDAC}">
                        <c15:formulaRef>
                          <c15:sqref>r_educ!$V$2:$V$6</c15:sqref>
                        </c15:formulaRef>
                      </c:ext>
                    </c:extLst>
                    <c:numCache>
                      <c:formatCode>General</c:formatCode>
                      <c:ptCount val="5"/>
                      <c:pt idx="0">
                        <c:v>3.2664086818695068</c:v>
                      </c:pt>
                      <c:pt idx="1">
                        <c:v>-4.4901690483093262</c:v>
                      </c:pt>
                      <c:pt idx="2">
                        <c:v>-1.7874008417129517</c:v>
                      </c:pt>
                      <c:pt idx="3">
                        <c:v>-3.2008368968963623</c:v>
                      </c:pt>
                    </c:numCache>
                  </c:numRef>
                </c:val>
                <c:smooth val="0"/>
                <c:extLst xmlns:c16r2="http://schemas.microsoft.com/office/drawing/2015/06/chart">
                  <c:ext xmlns:c16="http://schemas.microsoft.com/office/drawing/2014/chart" uri="{C3380CC4-5D6E-409C-BE32-E72D297353CC}">
                    <c16:uniqueId val="{00000004-0B07-4442-9A00-04FE6D6D6B19}"/>
                  </c:ext>
                </c:extLst>
              </c15:ser>
            </c15:filteredLineSeries>
            <c15:filteredLineSeries>
              <c15:ser>
                <c:idx val="5"/>
                <c:order val="5"/>
                <c:tx>
                  <c:strRef>
                    <c:extLst xmlns:c15="http://schemas.microsoft.com/office/drawing/2012/chart" xmlns:c16r2="http://schemas.microsoft.com/office/drawing/2015/06/chart">
                      <c:ext xmlns:c15="http://schemas.microsoft.com/office/drawing/2012/chart" uri="{02D57815-91ED-43cb-92C2-25804820EDAC}">
                        <c15:formulaRef>
                          <c15:sqref>r_educ!$N$1</c15:sqref>
                        </c15:formulaRef>
                      </c:ext>
                    </c:extLst>
                    <c:strCache>
                      <c:ptCount val="1"/>
                      <c:pt idx="0">
                        <c:v>(mean) voteppgeduc3_2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r_educ!$N$2:$N$6</c15:sqref>
                        </c15:formulaRef>
                      </c:ext>
                    </c:extLst>
                    <c:numCache>
                      <c:formatCode>General</c:formatCode>
                      <c:ptCount val="5"/>
                      <c:pt idx="0">
                        <c:v>-0.59195184707641602</c:v>
                      </c:pt>
                      <c:pt idx="1">
                        <c:v>-0.44673141837120056</c:v>
                      </c:pt>
                      <c:pt idx="2">
                        <c:v>1.7329357862472534</c:v>
                      </c:pt>
                      <c:pt idx="3">
                        <c:v>13.91452693939209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5-0B07-4442-9A00-04FE6D6D6B19}"/>
                  </c:ext>
                </c:extLst>
              </c15:ser>
            </c15:filteredLineSeries>
            <c15:filteredLineSeries>
              <c15:ser>
                <c:idx val="7"/>
                <c:order val="6"/>
                <c:tx>
                  <c:strRef>
                    <c:extLst xmlns:c15="http://schemas.microsoft.com/office/drawing/2012/chart" xmlns:c16r2="http://schemas.microsoft.com/office/drawing/2015/06/chart">
                      <c:ext xmlns:c15="http://schemas.microsoft.com/office/drawing/2012/chart" uri="{02D57815-91ED-43cb-92C2-25804820EDAC}">
                        <c15:formulaRef>
                          <c15:sqref>r_educ!$O$1</c15:sqref>
                        </c15:formulaRef>
                      </c:ext>
                    </c:extLst>
                    <c:strCache>
                      <c:ptCount val="1"/>
                      <c:pt idx="0">
                        <c:v>(mean) voteppgeduc3_3</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r_educ!$O$2:$O$6</c15:sqref>
                        </c15:formulaRef>
                      </c:ext>
                    </c:extLst>
                    <c:numCache>
                      <c:formatCode>General</c:formatCode>
                      <c:ptCount val="5"/>
                      <c:pt idx="0">
                        <c:v>5.8865633010864258</c:v>
                      </c:pt>
                      <c:pt idx="1">
                        <c:v>9.218165397644043</c:v>
                      </c:pt>
                      <c:pt idx="2">
                        <c:v>5.9863934516906738</c:v>
                      </c:pt>
                      <c:pt idx="3">
                        <c:v>14.278057098388672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6-0B07-4442-9A00-04FE6D6D6B19}"/>
                  </c:ext>
                </c:extLst>
              </c15:ser>
            </c15:filteredLineSeries>
            <c15:filteredLineSeries>
              <c15:ser>
                <c:idx val="8"/>
                <c:order val="7"/>
                <c:tx>
                  <c:strRef>
                    <c:extLst xmlns:c15="http://schemas.microsoft.com/office/drawing/2012/chart" xmlns:c16r2="http://schemas.microsoft.com/office/drawing/2015/06/chart">
                      <c:ext xmlns:c15="http://schemas.microsoft.com/office/drawing/2012/chart" uri="{02D57815-91ED-43cb-92C2-25804820EDAC}">
                        <c15:formulaRef>
                          <c15:sqref>r_educ!$W$1</c15:sqref>
                        </c15:formulaRef>
                      </c:ext>
                    </c:extLst>
                    <c:strCache>
                      <c:ptCount val="1"/>
                      <c:pt idx="0">
                        <c:v>(mean) votecomvgeduc3_2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r_educ!$W$2:$W$6</c15:sqref>
                        </c15:formulaRef>
                      </c:ext>
                    </c:extLst>
                    <c:numCache>
                      <c:formatCode>General</c:formatCode>
                      <c:ptCount val="5"/>
                      <c:pt idx="0">
                        <c:v>5.2362818717956543</c:v>
                      </c:pt>
                      <c:pt idx="1">
                        <c:v>-4.334862232208252</c:v>
                      </c:pt>
                      <c:pt idx="2">
                        <c:v>-1.5127147436141968</c:v>
                      </c:pt>
                      <c:pt idx="3">
                        <c:v>-1.9915448427200317</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7-0B07-4442-9A00-04FE6D6D6B19}"/>
                  </c:ext>
                </c:extLst>
              </c15:ser>
            </c15:filteredLineSeries>
            <c15:filteredLineSeries>
              <c15:ser>
                <c:idx val="9"/>
                <c:order val="8"/>
                <c:tx>
                  <c:strRef>
                    <c:extLst xmlns:c15="http://schemas.microsoft.com/office/drawing/2012/chart" xmlns:c16r2="http://schemas.microsoft.com/office/drawing/2015/06/chart">
                      <c:ext xmlns:c15="http://schemas.microsoft.com/office/drawing/2012/chart" uri="{02D57815-91ED-43cb-92C2-25804820EDAC}">
                        <c15:formulaRef>
                          <c15:sqref>r_educ!$X$1</c15:sqref>
                        </c15:formulaRef>
                      </c:ext>
                    </c:extLst>
                    <c:strCache>
                      <c:ptCount val="1"/>
                      <c:pt idx="0">
                        <c:v>(mean) votecomvgeduc3_3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r_educ!$X$2:$X$6</c15:sqref>
                        </c15:formulaRef>
                      </c:ext>
                    </c:extLst>
                    <c:numCache>
                      <c:formatCode>General</c:formatCode>
                      <c:ptCount val="5"/>
                      <c:pt idx="0">
                        <c:v>-1.9605981111526489</c:v>
                      </c:pt>
                      <c:pt idx="1">
                        <c:v>-8.0006790161132812</c:v>
                      </c:pt>
                      <c:pt idx="2">
                        <c:v>-2.3180584907531738</c:v>
                      </c:pt>
                      <c:pt idx="3">
                        <c:v>-2.0670452117919922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8-0B07-4442-9A00-04FE6D6D6B19}"/>
                  </c:ext>
                </c:extLst>
              </c15:ser>
            </c15:filteredLineSeries>
            <c15:filteredLineSeries>
              <c15:ser>
                <c:idx val="10"/>
                <c:order val="9"/>
                <c:tx>
                  <c:strRef>
                    <c:extLst xmlns:c15="http://schemas.microsoft.com/office/drawing/2012/chart" xmlns:c16r2="http://schemas.microsoft.com/office/drawing/2015/06/chart">
                      <c:ext xmlns:c15="http://schemas.microsoft.com/office/drawing/2012/chart" uri="{02D57815-91ED-43cb-92C2-25804820EDAC}">
                        <c15:formulaRef>
                          <c15:sqref>r_educ!$AF$1</c15:sqref>
                        </c15:formulaRef>
                      </c:ext>
                    </c:extLst>
                    <c:strCache>
                      <c:ptCount val="1"/>
                      <c:pt idx="0">
                        <c:v>(mean) votebegeduc3_2</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r_educ!$AF$2:$AF$6</c15:sqref>
                        </c15:formulaRef>
                      </c:ext>
                    </c:extLst>
                    <c:numCache>
                      <c:formatCode>General</c:formatCode>
                      <c:ptCount val="5"/>
                      <c:pt idx="1">
                        <c:v>0</c:v>
                      </c:pt>
                      <c:pt idx="2">
                        <c:v>3.2195181846618652</c:v>
                      </c:pt>
                      <c:pt idx="3">
                        <c:v>2.4923610687255859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9-0B07-4442-9A00-04FE6D6D6B19}"/>
                  </c:ext>
                </c:extLst>
              </c15:ser>
            </c15:filteredLineSeries>
            <c15:filteredLineSeries>
              <c15:ser>
                <c:idx val="11"/>
                <c:order val="10"/>
                <c:tx>
                  <c:strRef>
                    <c:extLst xmlns:c15="http://schemas.microsoft.com/office/drawing/2012/chart" xmlns:c16r2="http://schemas.microsoft.com/office/drawing/2015/06/chart">
                      <c:ext xmlns:c15="http://schemas.microsoft.com/office/drawing/2012/chart" uri="{02D57815-91ED-43cb-92C2-25804820EDAC}">
                        <c15:formulaRef>
                          <c15:sqref>r_educ!$AG$1</c15:sqref>
                        </c15:formulaRef>
                      </c:ext>
                    </c:extLst>
                    <c:strCache>
                      <c:ptCount val="1"/>
                      <c:pt idx="0">
                        <c:v>(mean) votebegeduc3_3</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xmlns:c15="http://schemas.microsoft.com/office/drawing/2012/chart" xmlns:c16r2="http://schemas.microsoft.com/office/drawing/2015/06/chart">
                      <c:ext xmlns:c15="http://schemas.microsoft.com/office/drawing/2012/chart" uri="{02D57815-91ED-43cb-92C2-25804820EDAC}">
                        <c15:formulaRef>
                          <c15:sqref>r_educ!$B$2:$B$6</c15:sqref>
                        </c15:formulaRef>
                      </c:ext>
                    </c:extLst>
                    <c:strCache>
                      <c:ptCount val="4"/>
                      <c:pt idx="0">
                        <c:v>1983-87</c:v>
                      </c:pt>
                      <c:pt idx="1">
                        <c:v>1991-95</c:v>
                      </c:pt>
                      <c:pt idx="2">
                        <c:v>2002-09</c:v>
                      </c:pt>
                      <c:pt idx="3">
                        <c:v>2015-19</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r_educ!$AG$2:$AG$6</c15:sqref>
                        </c15:formulaRef>
                      </c:ext>
                    </c:extLst>
                    <c:numCache>
                      <c:formatCode>General</c:formatCode>
                      <c:ptCount val="5"/>
                      <c:pt idx="1">
                        <c:v>0</c:v>
                      </c:pt>
                      <c:pt idx="2">
                        <c:v>-0.5311354398727417</c:v>
                      </c:pt>
                      <c:pt idx="3">
                        <c:v>8.7259247899055481E-2</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A-0B07-4442-9A00-04FE6D6D6B19}"/>
                  </c:ext>
                </c:extLst>
              </c15:ser>
            </c15:filteredLineSeries>
          </c:ext>
        </c:extLst>
      </c:lineChart>
      <c:catAx>
        <c:axId val="-6579448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3296"/>
        <c:crosses val="autoZero"/>
        <c:auto val="1"/>
        <c:lblAlgn val="ctr"/>
        <c:lblOffset val="200"/>
        <c:noMultiLvlLbl val="0"/>
      </c:catAx>
      <c:valAx>
        <c:axId val="-657963296"/>
        <c:scaling>
          <c:orientation val="minMax"/>
          <c:max val="4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4800"/>
        <c:crosses val="autoZero"/>
        <c:crossBetween val="midCat"/>
        <c:majorUnit val="5"/>
      </c:valAx>
      <c:spPr>
        <a:noFill/>
        <a:ln>
          <a:solidFill>
            <a:sysClr val="windowText" lastClr="000000"/>
          </a:solidFill>
        </a:ln>
        <a:effectLst/>
      </c:spPr>
    </c:plotArea>
    <c:legend>
      <c:legendPos val="b"/>
      <c:layout>
        <c:manualLayout>
          <c:xMode val="edge"/>
          <c:yMode val="edge"/>
          <c:x val="5.93725778965856E-2"/>
          <c:y val="9.6437848640901394E-2"/>
          <c:w val="0.86558060020755601"/>
          <c:h val="0.261437080647511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CC30 - Vote for left-wing parties by level of education in Portugal</a:t>
            </a:r>
          </a:p>
        </c:rich>
      </c:tx>
      <c:layout>
        <c:manualLayout>
          <c:xMode val="edge"/>
          <c:yMode val="edge"/>
          <c:x val="0.13712554098598501"/>
          <c:y val="2.7155069566147501E-2"/>
        </c:manualLayout>
      </c:layout>
      <c:overlay val="0"/>
      <c:spPr>
        <a:noFill/>
        <a:ln>
          <a:noFill/>
        </a:ln>
        <a:effectLst/>
      </c:spPr>
    </c:title>
    <c:autoTitleDeleted val="0"/>
    <c:plotArea>
      <c:layout>
        <c:manualLayout>
          <c:layoutTarget val="inner"/>
          <c:xMode val="edge"/>
          <c:yMode val="edge"/>
          <c:x val="6.4507376850931206E-2"/>
          <c:y val="0.11937682202257401"/>
          <c:w val="0.91142361129773497"/>
          <c:h val="0.65332637075718003"/>
        </c:manualLayout>
      </c:layout>
      <c:barChart>
        <c:barDir val="col"/>
        <c:grouping val="stacked"/>
        <c:varyColors val="0"/>
        <c:ser>
          <c:idx val="0"/>
          <c:order val="0"/>
          <c:tx>
            <c:strRef>
              <c:f>r_vote_all_decomposed2!$D$3</c:f>
              <c:strCache>
                <c:ptCount val="1"/>
                <c:pt idx="0">
                  <c:v>Socialist Party</c:v>
                </c:pt>
              </c:strCache>
            </c:strRef>
          </c:tx>
          <c:spPr>
            <a:solidFill>
              <a:srgbClr val="FF0000"/>
            </a:solidFill>
            <a:ln>
              <a:noFill/>
            </a:ln>
            <a:effectLst/>
          </c:spPr>
          <c:invertIfNegative val="0"/>
          <c:cat>
            <c:multiLvlStrRef>
              <c:f>r_vote_all_decomposed2!$B$4:$C$19</c:f>
              <c:multiLvlStrCache>
                <c:ptCount val="16"/>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lvl>
                <c:lvl>
                  <c:pt idx="1">
                    <c:v>1983-87</c:v>
                  </c:pt>
                  <c:pt idx="5">
                    <c:v>1991-95</c:v>
                  </c:pt>
                  <c:pt idx="9">
                    <c:v>2002-09</c:v>
                  </c:pt>
                  <c:pt idx="13">
                    <c:v>2015-19</c:v>
                  </c:pt>
                </c:lvl>
              </c:multiLvlStrCache>
            </c:multiLvlStrRef>
          </c:cat>
          <c:val>
            <c:numRef>
              <c:f>r_vote_all_decomposed2!$D$4:$D$19</c:f>
              <c:numCache>
                <c:formatCode>0%</c:formatCode>
                <c:ptCount val="16"/>
                <c:pt idx="1">
                  <c:v>0.40148984542107069</c:v>
                </c:pt>
                <c:pt idx="2">
                  <c:v>0.37894986524167579</c:v>
                </c:pt>
                <c:pt idx="3">
                  <c:v>0.31735544523401071</c:v>
                </c:pt>
                <c:pt idx="5">
                  <c:v>0.40115480429749328</c:v>
                </c:pt>
                <c:pt idx="6">
                  <c:v>0.3681055003749219</c:v>
                </c:pt>
                <c:pt idx="7">
                  <c:v>0.44585134312526775</c:v>
                </c:pt>
                <c:pt idx="9">
                  <c:v>0.4363000459530087</c:v>
                </c:pt>
                <c:pt idx="10">
                  <c:v>0.4220950036540852</c:v>
                </c:pt>
                <c:pt idx="11">
                  <c:v>0.34754033155987213</c:v>
                </c:pt>
                <c:pt idx="13">
                  <c:v>0.43260533309177895</c:v>
                </c:pt>
                <c:pt idx="14">
                  <c:v>0.3680867857484299</c:v>
                </c:pt>
                <c:pt idx="15">
                  <c:v>0.24265140357535206</c:v>
                </c:pt>
              </c:numCache>
            </c:numRef>
          </c:val>
          <c:extLst xmlns:c16r2="http://schemas.microsoft.com/office/drawing/2015/06/chart">
            <c:ext xmlns:c16="http://schemas.microsoft.com/office/drawing/2014/chart" uri="{C3380CC4-5D6E-409C-BE32-E72D297353CC}">
              <c16:uniqueId val="{00000000-3087-4D83-8D65-1A4F8DFA17F6}"/>
            </c:ext>
          </c:extLst>
        </c:ser>
        <c:ser>
          <c:idx val="2"/>
          <c:order val="1"/>
          <c:tx>
            <c:strRef>
              <c:f>r_vote_all_decomposed2!$E$3</c:f>
              <c:strCache>
                <c:ptCount val="1"/>
                <c:pt idx="0">
                  <c:v>Greens / Communists</c:v>
                </c:pt>
              </c:strCache>
            </c:strRef>
          </c:tx>
          <c:spPr>
            <a:solidFill>
              <a:schemeClr val="accent4"/>
            </a:solidFill>
            <a:ln>
              <a:noFill/>
            </a:ln>
            <a:effectLst/>
          </c:spPr>
          <c:invertIfNegative val="0"/>
          <c:cat>
            <c:multiLvlStrRef>
              <c:f>r_vote_all_decomposed2!$B$4:$C$19</c:f>
              <c:multiLvlStrCache>
                <c:ptCount val="16"/>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lvl>
                <c:lvl>
                  <c:pt idx="1">
                    <c:v>1983-87</c:v>
                  </c:pt>
                  <c:pt idx="5">
                    <c:v>1991-95</c:v>
                  </c:pt>
                  <c:pt idx="9">
                    <c:v>2002-09</c:v>
                  </c:pt>
                  <c:pt idx="13">
                    <c:v>2015-19</c:v>
                  </c:pt>
                </c:lvl>
              </c:multiLvlStrCache>
            </c:multiLvlStrRef>
          </c:cat>
          <c:val>
            <c:numRef>
              <c:f>r_vote_all_decomposed2!$E$4:$E$19</c:f>
              <c:numCache>
                <c:formatCode>0%</c:formatCode>
                <c:ptCount val="16"/>
                <c:pt idx="1">
                  <c:v>0.10740081071164929</c:v>
                </c:pt>
                <c:pt idx="2">
                  <c:v>9.9396003029418825E-2</c:v>
                </c:pt>
                <c:pt idx="3">
                  <c:v>0.13910202462627203</c:v>
                </c:pt>
                <c:pt idx="5">
                  <c:v>7.6627655388739377E-2</c:v>
                </c:pt>
                <c:pt idx="6">
                  <c:v>9.3861116511331014E-2</c:v>
                </c:pt>
                <c:pt idx="7">
                  <c:v>2.4107273980798267E-2</c:v>
                </c:pt>
                <c:pt idx="9">
                  <c:v>8.6583425837205935E-2</c:v>
                </c:pt>
                <c:pt idx="10">
                  <c:v>8.2088833265707636E-2</c:v>
                </c:pt>
                <c:pt idx="11">
                  <c:v>5.7942392283748131E-2</c:v>
                </c:pt>
                <c:pt idx="13">
                  <c:v>0.11311666928106126</c:v>
                </c:pt>
                <c:pt idx="14">
                  <c:v>0.1005507983821466</c:v>
                </c:pt>
                <c:pt idx="15">
                  <c:v>6.6850339043276114E-2</c:v>
                </c:pt>
              </c:numCache>
            </c:numRef>
          </c:val>
          <c:extLst xmlns:c16r2="http://schemas.microsoft.com/office/drawing/2015/06/chart">
            <c:ext xmlns:c16="http://schemas.microsoft.com/office/drawing/2014/chart" uri="{C3380CC4-5D6E-409C-BE32-E72D297353CC}">
              <c16:uniqueId val="{00000001-3087-4D83-8D65-1A4F8DFA17F6}"/>
            </c:ext>
          </c:extLst>
        </c:ser>
        <c:ser>
          <c:idx val="1"/>
          <c:order val="2"/>
          <c:tx>
            <c:strRef>
              <c:f>r_vote_all_decomposed2!$F$3</c:f>
              <c:strCache>
                <c:ptCount val="1"/>
                <c:pt idx="0">
                  <c:v>Left Bloc</c:v>
                </c:pt>
              </c:strCache>
            </c:strRef>
          </c:tx>
          <c:spPr>
            <a:solidFill>
              <a:schemeClr val="accent2"/>
            </a:solidFill>
            <a:ln>
              <a:noFill/>
            </a:ln>
            <a:effectLst/>
          </c:spPr>
          <c:invertIfNegative val="0"/>
          <c:cat>
            <c:multiLvlStrRef>
              <c:f>r_vote_all_decomposed2!$B$4:$C$19</c:f>
              <c:multiLvlStrCache>
                <c:ptCount val="16"/>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lvl>
                <c:lvl>
                  <c:pt idx="1">
                    <c:v>1983-87</c:v>
                  </c:pt>
                  <c:pt idx="5">
                    <c:v>1991-95</c:v>
                  </c:pt>
                  <c:pt idx="9">
                    <c:v>2002-09</c:v>
                  </c:pt>
                  <c:pt idx="13">
                    <c:v>2015-19</c:v>
                  </c:pt>
                </c:lvl>
              </c:multiLvlStrCache>
            </c:multiLvlStrRef>
          </c:cat>
          <c:val>
            <c:numRef>
              <c:f>r_vote_all_decomposed2!$F$4:$F$19</c:f>
              <c:numCache>
                <c:formatCode>0%</c:formatCode>
                <c:ptCount val="16"/>
                <c:pt idx="1">
                  <c:v>0</c:v>
                </c:pt>
                <c:pt idx="2">
                  <c:v>0</c:v>
                </c:pt>
                <c:pt idx="3">
                  <c:v>0</c:v>
                </c:pt>
                <c:pt idx="5">
                  <c:v>0</c:v>
                </c:pt>
                <c:pt idx="6">
                  <c:v>0</c:v>
                </c:pt>
                <c:pt idx="7">
                  <c:v>0</c:v>
                </c:pt>
                <c:pt idx="9">
                  <c:v>2.098710882387423E-2</c:v>
                </c:pt>
                <c:pt idx="10">
                  <c:v>8.0057030926996092E-2</c:v>
                </c:pt>
                <c:pt idx="11">
                  <c:v>0.10163934383683129</c:v>
                </c:pt>
                <c:pt idx="13">
                  <c:v>5.0662051411076596E-2</c:v>
                </c:pt>
                <c:pt idx="14">
                  <c:v>0.12989330388615639</c:v>
                </c:pt>
                <c:pt idx="15">
                  <c:v>0.14462603976559396</c:v>
                </c:pt>
              </c:numCache>
            </c:numRef>
          </c:val>
          <c:extLst xmlns:c16r2="http://schemas.microsoft.com/office/drawing/2015/06/chart">
            <c:ext xmlns:c16="http://schemas.microsoft.com/office/drawing/2014/chart" uri="{C3380CC4-5D6E-409C-BE32-E72D297353CC}">
              <c16:uniqueId val="{00000002-3087-4D83-8D65-1A4F8DFA17F6}"/>
            </c:ext>
          </c:extLst>
        </c:ser>
        <c:ser>
          <c:idx val="3"/>
          <c:order val="3"/>
          <c:tx>
            <c:strRef>
              <c:f>r_vote_all_decomposed2!$G$3</c:f>
              <c:strCache>
                <c:ptCount val="1"/>
                <c:pt idx="0">
                  <c:v>Other left</c:v>
                </c:pt>
              </c:strCache>
            </c:strRef>
          </c:tx>
          <c:spPr>
            <a:solidFill>
              <a:schemeClr val="bg2">
                <a:lumMod val="90000"/>
              </a:schemeClr>
            </a:solidFill>
          </c:spPr>
          <c:invertIfNegative val="0"/>
          <c:val>
            <c:numRef>
              <c:f>r_vote_all_decomposed2!$G$4:$G$19</c:f>
              <c:numCache>
                <c:formatCode>0%</c:formatCode>
                <c:ptCount val="16"/>
                <c:pt idx="1">
                  <c:v>4.2616840351450266E-3</c:v>
                </c:pt>
                <c:pt idx="2">
                  <c:v>5.366389792313222E-3</c:v>
                </c:pt>
                <c:pt idx="3">
                  <c:v>4.6124884567616785E-3</c:v>
                </c:pt>
                <c:pt idx="5">
                  <c:v>1.9787073489892465E-3</c:v>
                </c:pt>
                <c:pt idx="6">
                  <c:v>2.2958817694798657E-3</c:v>
                </c:pt>
                <c:pt idx="7">
                  <c:v>0</c:v>
                </c:pt>
                <c:pt idx="9">
                  <c:v>0</c:v>
                </c:pt>
                <c:pt idx="10">
                  <c:v>0</c:v>
                </c:pt>
                <c:pt idx="11">
                  <c:v>0</c:v>
                </c:pt>
                <c:pt idx="13">
                  <c:v>5.9583526527762264E-3</c:v>
                </c:pt>
                <c:pt idx="14">
                  <c:v>7.7663351636747518E-3</c:v>
                </c:pt>
                <c:pt idx="15">
                  <c:v>9.9502400481976134E-3</c:v>
                </c:pt>
              </c:numCache>
            </c:numRef>
          </c:val>
          <c:extLst xmlns:c16r2="http://schemas.microsoft.com/office/drawing/2015/06/chart">
            <c:ext xmlns:c16="http://schemas.microsoft.com/office/drawing/2014/chart" uri="{C3380CC4-5D6E-409C-BE32-E72D297353CC}">
              <c16:uniqueId val="{00000000-A285-4B12-A194-3B8D4B8EB1D9}"/>
            </c:ext>
          </c:extLst>
        </c:ser>
        <c:dLbls>
          <c:showLegendKey val="0"/>
          <c:showVal val="0"/>
          <c:showCatName val="0"/>
          <c:showSerName val="0"/>
          <c:showPercent val="0"/>
          <c:showBubbleSize val="0"/>
        </c:dLbls>
        <c:gapWidth val="5"/>
        <c:overlap val="100"/>
        <c:axId val="-657950240"/>
        <c:axId val="-657946976"/>
      </c:barChart>
      <c:catAx>
        <c:axId val="-657950240"/>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6976"/>
        <c:crosses val="autoZero"/>
        <c:auto val="0"/>
        <c:lblAlgn val="ctr"/>
        <c:lblOffset val="100"/>
        <c:tickLblSkip val="1"/>
        <c:noMultiLvlLbl val="0"/>
      </c:catAx>
      <c:valAx>
        <c:axId val="-65794697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0240"/>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0.18179494976921001"/>
          <c:y val="0.14437738269141701"/>
          <c:w val="0.65235894651099602"/>
          <c:h val="5.3118965332953301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1440" b="1" i="0" u="none" strike="noStrike" kern="1200" baseline="0">
                <a:solidFill>
                  <a:sysClr val="windowText" lastClr="000000"/>
                </a:solidFill>
                <a:latin typeface="+mn-lt"/>
                <a:ea typeface="+mn-ea"/>
                <a:cs typeface="+mn-cs"/>
              </a:defRPr>
            </a:pPr>
            <a:r>
              <a:rPr lang="en-US" sz="1680">
                <a:latin typeface="Arial" panose="020B0604020202020204" pitchFamily="34" charset="0"/>
                <a:cs typeface="Arial" panose="020B0604020202020204" pitchFamily="34" charset="0"/>
              </a:rPr>
              <a:t>Figure CC31 - Vote for left-wing parties by income group in Portugal</a:t>
            </a:r>
          </a:p>
        </c:rich>
      </c:tx>
      <c:layout>
        <c:manualLayout>
          <c:xMode val="edge"/>
          <c:yMode val="edge"/>
          <c:x val="0.15176493968267599"/>
          <c:y val="3.5868283201001501E-2"/>
        </c:manualLayout>
      </c:layout>
      <c:overlay val="0"/>
      <c:spPr>
        <a:noFill/>
        <a:ln>
          <a:noFill/>
        </a:ln>
        <a:effectLst/>
      </c:spPr>
    </c:title>
    <c:autoTitleDeleted val="0"/>
    <c:plotArea>
      <c:layout>
        <c:manualLayout>
          <c:layoutTarget val="inner"/>
          <c:xMode val="edge"/>
          <c:yMode val="edge"/>
          <c:x val="6.4507376850931206E-2"/>
          <c:y val="0.11937682202257401"/>
          <c:w val="0.91142361129773497"/>
          <c:h val="0.637536891690065"/>
        </c:manualLayout>
      </c:layout>
      <c:barChart>
        <c:barDir val="col"/>
        <c:grouping val="stacked"/>
        <c:varyColors val="0"/>
        <c:ser>
          <c:idx val="0"/>
          <c:order val="0"/>
          <c:tx>
            <c:strRef>
              <c:f>r_vote_all_decomposed2!$D$3</c:f>
              <c:strCache>
                <c:ptCount val="1"/>
                <c:pt idx="0">
                  <c:v>Socialist Party</c:v>
                </c:pt>
              </c:strCache>
            </c:strRef>
          </c:tx>
          <c:spPr>
            <a:solidFill>
              <a:srgbClr val="FF0000"/>
            </a:solidFill>
            <a:ln>
              <a:noFill/>
            </a:ln>
            <a:effectLst/>
          </c:spPr>
          <c:invertIfNegative val="0"/>
          <c:cat>
            <c:multiLvlStrRef>
              <c:f>r_vote_all_decomposed2!$B$20:$C$35</c:f>
              <c:multiLvlStrCache>
                <c:ptCount val="16"/>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lvl>
                <c:lvl>
                  <c:pt idx="1">
                    <c:v>1983-87</c:v>
                  </c:pt>
                  <c:pt idx="5">
                    <c:v>1991-95</c:v>
                  </c:pt>
                  <c:pt idx="9">
                    <c:v>2002-09</c:v>
                  </c:pt>
                  <c:pt idx="13">
                    <c:v>2015-19</c:v>
                  </c:pt>
                </c:lvl>
              </c:multiLvlStrCache>
            </c:multiLvlStrRef>
          </c:cat>
          <c:val>
            <c:numRef>
              <c:f>r_vote_all_decomposed2!$D$20:$D$35</c:f>
              <c:numCache>
                <c:formatCode>0%</c:formatCode>
                <c:ptCount val="16"/>
                <c:pt idx="1">
                  <c:v>0.40135217624094793</c:v>
                </c:pt>
                <c:pt idx="2">
                  <c:v>0.38892806417268788</c:v>
                </c:pt>
                <c:pt idx="3">
                  <c:v>0.3272735908427265</c:v>
                </c:pt>
                <c:pt idx="5">
                  <c:v>0.3999649665718365</c:v>
                </c:pt>
                <c:pt idx="6">
                  <c:v>0.39384023277099373</c:v>
                </c:pt>
                <c:pt idx="7">
                  <c:v>0.4131222424668779</c:v>
                </c:pt>
                <c:pt idx="9">
                  <c:v>0.43796741713652365</c:v>
                </c:pt>
                <c:pt idx="10">
                  <c:v>0.40344480910629388</c:v>
                </c:pt>
                <c:pt idx="11">
                  <c:v>0.33853741877829369</c:v>
                </c:pt>
                <c:pt idx="13">
                  <c:v>0.41863180713062476</c:v>
                </c:pt>
                <c:pt idx="14">
                  <c:v>0.35054046378542203</c:v>
                </c:pt>
                <c:pt idx="15">
                  <c:v>0.22732372431405648</c:v>
                </c:pt>
              </c:numCache>
            </c:numRef>
          </c:val>
          <c:extLst xmlns:c16r2="http://schemas.microsoft.com/office/drawing/2015/06/chart">
            <c:ext xmlns:c16="http://schemas.microsoft.com/office/drawing/2014/chart" uri="{C3380CC4-5D6E-409C-BE32-E72D297353CC}">
              <c16:uniqueId val="{00000000-39CB-4649-8AB6-D592C005D8E0}"/>
            </c:ext>
          </c:extLst>
        </c:ser>
        <c:ser>
          <c:idx val="2"/>
          <c:order val="1"/>
          <c:tx>
            <c:strRef>
              <c:f>r_vote_all_decomposed2!$E$3</c:f>
              <c:strCache>
                <c:ptCount val="1"/>
                <c:pt idx="0">
                  <c:v>Greens / Communists</c:v>
                </c:pt>
              </c:strCache>
            </c:strRef>
          </c:tx>
          <c:spPr>
            <a:solidFill>
              <a:srgbClr val="FFC000"/>
            </a:solidFill>
            <a:ln>
              <a:noFill/>
            </a:ln>
            <a:effectLst/>
          </c:spPr>
          <c:invertIfNegative val="0"/>
          <c:cat>
            <c:multiLvlStrRef>
              <c:f>r_vote_all_decomposed2!$B$20:$C$35</c:f>
              <c:multiLvlStrCache>
                <c:ptCount val="16"/>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lvl>
                <c:lvl>
                  <c:pt idx="1">
                    <c:v>1983-87</c:v>
                  </c:pt>
                  <c:pt idx="5">
                    <c:v>1991-95</c:v>
                  </c:pt>
                  <c:pt idx="9">
                    <c:v>2002-09</c:v>
                  </c:pt>
                  <c:pt idx="13">
                    <c:v>2015-19</c:v>
                  </c:pt>
                </c:lvl>
              </c:multiLvlStrCache>
            </c:multiLvlStrRef>
          </c:cat>
          <c:val>
            <c:numRef>
              <c:f>r_vote_all_decomposed2!$E$20:$E$35</c:f>
              <c:numCache>
                <c:formatCode>0%</c:formatCode>
                <c:ptCount val="16"/>
                <c:pt idx="1">
                  <c:v>0.10739099092840938</c:v>
                </c:pt>
                <c:pt idx="2">
                  <c:v>0.10290109407728423</c:v>
                </c:pt>
                <c:pt idx="3">
                  <c:v>0.1342581154962231</c:v>
                </c:pt>
                <c:pt idx="5">
                  <c:v>7.6921850865583896E-2</c:v>
                </c:pt>
                <c:pt idx="6">
                  <c:v>8.2189709737016364E-2</c:v>
                </c:pt>
                <c:pt idx="7">
                  <c:v>3.4573599941856249E-2</c:v>
                </c:pt>
                <c:pt idx="9">
                  <c:v>8.5676269241625205E-2</c:v>
                </c:pt>
                <c:pt idx="10">
                  <c:v>7.5756459817394248E-2</c:v>
                </c:pt>
                <c:pt idx="11">
                  <c:v>6.3639538047362137E-2</c:v>
                </c:pt>
                <c:pt idx="13">
                  <c:v>0.10808879312329871</c:v>
                </c:pt>
                <c:pt idx="14">
                  <c:v>9.7598652697860458E-2</c:v>
                </c:pt>
                <c:pt idx="15">
                  <c:v>6.7501875369639988E-2</c:v>
                </c:pt>
              </c:numCache>
            </c:numRef>
          </c:val>
          <c:extLst xmlns:c16r2="http://schemas.microsoft.com/office/drawing/2015/06/chart">
            <c:ext xmlns:c16="http://schemas.microsoft.com/office/drawing/2014/chart" uri="{C3380CC4-5D6E-409C-BE32-E72D297353CC}">
              <c16:uniqueId val="{00000001-39CB-4649-8AB6-D592C005D8E0}"/>
            </c:ext>
          </c:extLst>
        </c:ser>
        <c:ser>
          <c:idx val="1"/>
          <c:order val="2"/>
          <c:tx>
            <c:strRef>
              <c:f>r_vote_all_decomposed2!$F$3</c:f>
              <c:strCache>
                <c:ptCount val="1"/>
                <c:pt idx="0">
                  <c:v>Left Bloc</c:v>
                </c:pt>
              </c:strCache>
            </c:strRef>
          </c:tx>
          <c:spPr>
            <a:solidFill>
              <a:schemeClr val="accent2"/>
            </a:solidFill>
            <a:ln>
              <a:noFill/>
            </a:ln>
            <a:effectLst/>
          </c:spPr>
          <c:invertIfNegative val="0"/>
          <c:cat>
            <c:multiLvlStrRef>
              <c:f>r_vote_all_decomposed2!$B$20:$C$35</c:f>
              <c:multiLvlStrCache>
                <c:ptCount val="16"/>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lvl>
                <c:lvl>
                  <c:pt idx="1">
                    <c:v>1983-87</c:v>
                  </c:pt>
                  <c:pt idx="5">
                    <c:v>1991-95</c:v>
                  </c:pt>
                  <c:pt idx="9">
                    <c:v>2002-09</c:v>
                  </c:pt>
                  <c:pt idx="13">
                    <c:v>2015-19</c:v>
                  </c:pt>
                </c:lvl>
              </c:multiLvlStrCache>
            </c:multiLvlStrRef>
          </c:cat>
          <c:val>
            <c:numRef>
              <c:f>r_vote_all_decomposed2!$F$20:$F$35</c:f>
              <c:numCache>
                <c:formatCode>0%</c:formatCode>
                <c:ptCount val="16"/>
                <c:pt idx="1">
                  <c:v>0</c:v>
                </c:pt>
                <c:pt idx="2">
                  <c:v>0</c:v>
                </c:pt>
                <c:pt idx="3">
                  <c:v>0</c:v>
                </c:pt>
                <c:pt idx="5">
                  <c:v>0</c:v>
                </c:pt>
                <c:pt idx="6">
                  <c:v>0</c:v>
                </c:pt>
                <c:pt idx="7">
                  <c:v>0</c:v>
                </c:pt>
                <c:pt idx="9">
                  <c:v>3.5850830094219736E-2</c:v>
                </c:pt>
                <c:pt idx="10">
                  <c:v>8.4100740523188541E-2</c:v>
                </c:pt>
                <c:pt idx="11">
                  <c:v>9.3293648399992726E-2</c:v>
                </c:pt>
                <c:pt idx="13">
                  <c:v>7.0439190711575936E-2</c:v>
                </c:pt>
                <c:pt idx="14">
                  <c:v>0.13460135216610206</c:v>
                </c:pt>
                <c:pt idx="15">
                  <c:v>0.13852711765921893</c:v>
                </c:pt>
              </c:numCache>
            </c:numRef>
          </c:val>
          <c:extLst xmlns:c16r2="http://schemas.microsoft.com/office/drawing/2015/06/chart">
            <c:ext xmlns:c16="http://schemas.microsoft.com/office/drawing/2014/chart" uri="{C3380CC4-5D6E-409C-BE32-E72D297353CC}">
              <c16:uniqueId val="{00000002-39CB-4649-8AB6-D592C005D8E0}"/>
            </c:ext>
          </c:extLst>
        </c:ser>
        <c:ser>
          <c:idx val="3"/>
          <c:order val="3"/>
          <c:tx>
            <c:v>Other left</c:v>
          </c:tx>
          <c:spPr>
            <a:solidFill>
              <a:srgbClr val="D0CECE"/>
            </a:solidFill>
          </c:spPr>
          <c:invertIfNegative val="0"/>
          <c:val>
            <c:numRef>
              <c:f>r_vote_all_decomposed2!$G$20:$G$35</c:f>
              <c:numCache>
                <c:formatCode>0%</c:formatCode>
                <c:ptCount val="16"/>
                <c:pt idx="1">
                  <c:v>4.2727022210247087E-3</c:v>
                </c:pt>
                <c:pt idx="2">
                  <c:v>4.9416572475674183E-3</c:v>
                </c:pt>
                <c:pt idx="3">
                  <c:v>4.5900447370305266E-3</c:v>
                </c:pt>
                <c:pt idx="5">
                  <c:v>2.008742077527445E-3</c:v>
                </c:pt>
                <c:pt idx="6">
                  <c:v>2.0035619188102927E-3</c:v>
                </c:pt>
                <c:pt idx="7">
                  <c:v>3.5842748868307006E-4</c:v>
                </c:pt>
                <c:pt idx="9">
                  <c:v>0</c:v>
                </c:pt>
                <c:pt idx="10">
                  <c:v>0</c:v>
                </c:pt>
                <c:pt idx="11">
                  <c:v>0</c:v>
                </c:pt>
                <c:pt idx="13">
                  <c:v>7.0101257864774837E-3</c:v>
                </c:pt>
                <c:pt idx="14">
                  <c:v>7.922974462255334E-3</c:v>
                </c:pt>
                <c:pt idx="15">
                  <c:v>7.7414179636898289E-3</c:v>
                </c:pt>
              </c:numCache>
            </c:numRef>
          </c:val>
          <c:extLst xmlns:c16r2="http://schemas.microsoft.com/office/drawing/2015/06/chart">
            <c:ext xmlns:c16="http://schemas.microsoft.com/office/drawing/2014/chart" uri="{C3380CC4-5D6E-409C-BE32-E72D297353CC}">
              <c16:uniqueId val="{00000000-FD42-4AA8-8356-B94512196FD2}"/>
            </c:ext>
          </c:extLst>
        </c:ser>
        <c:dLbls>
          <c:showLegendKey val="0"/>
          <c:showVal val="0"/>
          <c:showCatName val="0"/>
          <c:showSerName val="0"/>
          <c:showPercent val="0"/>
          <c:showBubbleSize val="0"/>
        </c:dLbls>
        <c:gapWidth val="5"/>
        <c:overlap val="100"/>
        <c:axId val="-657960576"/>
        <c:axId val="-657945344"/>
      </c:barChart>
      <c:catAx>
        <c:axId val="-657960576"/>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a:lstStyle/>
          <a:p>
            <a:pPr>
              <a:defRPr/>
            </a:pPr>
            <a:endParaRPr lang="fr-FR"/>
          </a:p>
        </c:txPr>
        <c:crossAx val="-657945344"/>
        <c:crosses val="autoZero"/>
        <c:auto val="0"/>
        <c:lblAlgn val="ctr"/>
        <c:lblOffset val="100"/>
        <c:tickLblSkip val="1"/>
        <c:noMultiLvlLbl val="0"/>
      </c:catAx>
      <c:valAx>
        <c:axId val="-65794534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vert="horz"/>
          <a:lstStyle/>
          <a:p>
            <a:pPr>
              <a:defRPr/>
            </a:pPr>
            <a:endParaRPr lang="fr-FR"/>
          </a:p>
        </c:txPr>
        <c:crossAx val="-657960576"/>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0.206622535976106"/>
          <c:y val="0.137590052374675"/>
          <c:w val="0.60966299212598396"/>
          <c:h val="5.6366907756439898E-2"/>
        </c:manualLayout>
      </c:layout>
      <c:overlay val="0"/>
      <c:spPr>
        <a:solidFill>
          <a:schemeClr val="bg1"/>
        </a:solidFill>
        <a:ln>
          <a:solidFill>
            <a:sysClr val="windowText" lastClr="000000"/>
          </a:solidFill>
        </a:ln>
        <a:effectLst/>
      </c:spPr>
      <c:txPr>
        <a:bodyPr rot="0" vert="horz"/>
        <a:lstStyle/>
        <a:p>
          <a:pPr>
            <a:defRPr sz="1400"/>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200"/>
      </a:pPr>
      <a:endParaRPr lang="fr-FR"/>
    </a:p>
  </c:txPr>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CC32 - Vote for right-wing parties by level of education in Portugal</a:t>
            </a:r>
            <a:endParaRPr lang="en-US" sz="1680">
              <a:effectLst/>
              <a:latin typeface="Arial" panose="020B0604020202020204" pitchFamily="34" charset="0"/>
              <a:cs typeface="Arial" panose="020B0604020202020204" pitchFamily="34" charset="0"/>
            </a:endParaRPr>
          </a:p>
        </c:rich>
      </c:tx>
      <c:layout>
        <c:manualLayout>
          <c:xMode val="edge"/>
          <c:yMode val="edge"/>
          <c:x val="0.14481741471159501"/>
          <c:y val="8.34629213668041E-3"/>
        </c:manualLayout>
      </c:layout>
      <c:overlay val="0"/>
      <c:spPr>
        <a:noFill/>
        <a:ln>
          <a:noFill/>
        </a:ln>
        <a:effectLst/>
      </c:spPr>
    </c:title>
    <c:autoTitleDeleted val="0"/>
    <c:plotArea>
      <c:layout>
        <c:manualLayout>
          <c:layoutTarget val="inner"/>
          <c:xMode val="edge"/>
          <c:yMode val="edge"/>
          <c:x val="6.7237752277552298E-2"/>
          <c:y val="0.104755412100903"/>
          <c:w val="0.91142361129773497"/>
          <c:h val="0.65332637075718003"/>
        </c:manualLayout>
      </c:layout>
      <c:barChart>
        <c:barDir val="col"/>
        <c:grouping val="stacked"/>
        <c:varyColors val="0"/>
        <c:ser>
          <c:idx val="0"/>
          <c:order val="0"/>
          <c:tx>
            <c:strRef>
              <c:f>r_vote_all_decomposed2!$H$3</c:f>
              <c:strCache>
                <c:ptCount val="1"/>
                <c:pt idx="0">
                  <c:v>Social Democratic Party / Social Democratic Center-People's Party</c:v>
                </c:pt>
              </c:strCache>
            </c:strRef>
          </c:tx>
          <c:spPr>
            <a:solidFill>
              <a:srgbClr val="3399FF"/>
            </a:solidFill>
            <a:ln>
              <a:noFill/>
            </a:ln>
            <a:effectLst/>
          </c:spPr>
          <c:invertIfNegative val="0"/>
          <c:cat>
            <c:multiLvlStrRef>
              <c:f>r_vote_all_decomposed2!$B$4:$C$19</c:f>
              <c:multiLvlStrCache>
                <c:ptCount val="16"/>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lvl>
                <c:lvl>
                  <c:pt idx="1">
                    <c:v>1983-87</c:v>
                  </c:pt>
                  <c:pt idx="5">
                    <c:v>1991-95</c:v>
                  </c:pt>
                  <c:pt idx="9">
                    <c:v>2002-09</c:v>
                  </c:pt>
                  <c:pt idx="13">
                    <c:v>2015-19</c:v>
                  </c:pt>
                </c:lvl>
              </c:multiLvlStrCache>
            </c:multiLvlStrRef>
          </c:cat>
          <c:val>
            <c:numRef>
              <c:f>r_vote_all_decomposed2!$H$4:$H$19</c:f>
              <c:numCache>
                <c:formatCode>0%</c:formatCode>
                <c:ptCount val="16"/>
                <c:pt idx="1">
                  <c:v>0.46285389374364866</c:v>
                </c:pt>
                <c:pt idx="2">
                  <c:v>0.39750736266007591</c:v>
                </c:pt>
                <c:pt idx="3">
                  <c:v>0.44745796818895067</c:v>
                </c:pt>
                <c:pt idx="5">
                  <c:v>0.50566337132821904</c:v>
                </c:pt>
                <c:pt idx="6">
                  <c:v>0.44606352294639917</c:v>
                </c:pt>
                <c:pt idx="7">
                  <c:v>0.49794485019424312</c:v>
                </c:pt>
                <c:pt idx="9">
                  <c:v>0.45612941938592066</c:v>
                </c:pt>
                <c:pt idx="10">
                  <c:v>0.41459638508548052</c:v>
                </c:pt>
                <c:pt idx="11">
                  <c:v>0.42772813570146817</c:v>
                </c:pt>
                <c:pt idx="13">
                  <c:v>0.39102617243873727</c:v>
                </c:pt>
                <c:pt idx="14">
                  <c:v>0.37328888272036259</c:v>
                </c:pt>
                <c:pt idx="15">
                  <c:v>0.51926564189787139</c:v>
                </c:pt>
              </c:numCache>
            </c:numRef>
          </c:val>
          <c:extLst xmlns:c16r2="http://schemas.microsoft.com/office/drawing/2015/06/chart">
            <c:ext xmlns:c16="http://schemas.microsoft.com/office/drawing/2014/chart" uri="{C3380CC4-5D6E-409C-BE32-E72D297353CC}">
              <c16:uniqueId val="{00000000-4C7A-4D34-B402-69695FDFE115}"/>
            </c:ext>
          </c:extLst>
        </c:ser>
        <c:ser>
          <c:idx val="2"/>
          <c:order val="1"/>
          <c:tx>
            <c:strRef>
              <c:f>r_vote_all_decomposed2!$I$3</c:f>
              <c:strCache>
                <c:ptCount val="1"/>
                <c:pt idx="0">
                  <c:v>Democratic Renewal Party</c:v>
                </c:pt>
              </c:strCache>
            </c:strRef>
          </c:tx>
          <c:spPr>
            <a:solidFill>
              <a:srgbClr val="660066"/>
            </a:solidFill>
            <a:ln>
              <a:noFill/>
            </a:ln>
            <a:effectLst/>
          </c:spPr>
          <c:invertIfNegative val="0"/>
          <c:cat>
            <c:multiLvlStrRef>
              <c:f>r_vote_all_decomposed2!$B$4:$C$19</c:f>
              <c:multiLvlStrCache>
                <c:ptCount val="16"/>
                <c:lvl>
                  <c:pt idx="1">
                    <c:v>Primary</c:v>
                  </c:pt>
                  <c:pt idx="2">
                    <c:v>Secondary</c:v>
                  </c:pt>
                  <c:pt idx="3">
                    <c:v>Tertiary</c:v>
                  </c:pt>
                  <c:pt idx="5">
                    <c:v>Primary</c:v>
                  </c:pt>
                  <c:pt idx="6">
                    <c:v>Secondary</c:v>
                  </c:pt>
                  <c:pt idx="7">
                    <c:v>Tertiary</c:v>
                  </c:pt>
                  <c:pt idx="9">
                    <c:v>Primary</c:v>
                  </c:pt>
                  <c:pt idx="10">
                    <c:v>Secondary</c:v>
                  </c:pt>
                  <c:pt idx="11">
                    <c:v>Tertiary</c:v>
                  </c:pt>
                  <c:pt idx="13">
                    <c:v>Primary</c:v>
                  </c:pt>
                  <c:pt idx="14">
                    <c:v>Secondary</c:v>
                  </c:pt>
                  <c:pt idx="15">
                    <c:v>Tertiary</c:v>
                  </c:pt>
                </c:lvl>
                <c:lvl>
                  <c:pt idx="1">
                    <c:v>1983-87</c:v>
                  </c:pt>
                  <c:pt idx="5">
                    <c:v>1991-95</c:v>
                  </c:pt>
                  <c:pt idx="9">
                    <c:v>2002-09</c:v>
                  </c:pt>
                  <c:pt idx="13">
                    <c:v>2015-19</c:v>
                  </c:pt>
                </c:lvl>
              </c:multiLvlStrCache>
            </c:multiLvlStrRef>
          </c:cat>
          <c:val>
            <c:numRef>
              <c:f>r_vote_all_decomposed2!$I$4:$I$19</c:f>
              <c:numCache>
                <c:formatCode>0%</c:formatCode>
                <c:ptCount val="16"/>
                <c:pt idx="1">
                  <c:v>6.8480822505309485E-3</c:v>
                </c:pt>
                <c:pt idx="2">
                  <c:v>5.2173747856672789E-3</c:v>
                </c:pt>
                <c:pt idx="3">
                  <c:v>9.2952650676900415E-3</c:v>
                </c:pt>
                <c:pt idx="5">
                  <c:v>3.6082594175279007E-3</c:v>
                </c:pt>
                <c:pt idx="6">
                  <c:v>4.2478333716205437E-3</c:v>
                </c:pt>
                <c:pt idx="7">
                  <c:v>0</c:v>
                </c:pt>
                <c:pt idx="9">
                  <c:v>0</c:v>
                </c:pt>
                <c:pt idx="10">
                  <c:v>0</c:v>
                </c:pt>
                <c:pt idx="11">
                  <c:v>0</c:v>
                </c:pt>
                <c:pt idx="13">
                  <c:v>0</c:v>
                </c:pt>
                <c:pt idx="14">
                  <c:v>0</c:v>
                </c:pt>
                <c:pt idx="15">
                  <c:v>0</c:v>
                </c:pt>
              </c:numCache>
            </c:numRef>
          </c:val>
          <c:extLst xmlns:c16r2="http://schemas.microsoft.com/office/drawing/2015/06/chart">
            <c:ext xmlns:c16="http://schemas.microsoft.com/office/drawing/2014/chart" uri="{C3380CC4-5D6E-409C-BE32-E72D297353CC}">
              <c16:uniqueId val="{00000001-4C7A-4D34-B402-69695FDFE115}"/>
            </c:ext>
          </c:extLst>
        </c:ser>
        <c:ser>
          <c:idx val="1"/>
          <c:order val="2"/>
          <c:tx>
            <c:strRef>
              <c:f>r_vote_all_decomposed2!$J$3</c:f>
              <c:strCache>
                <c:ptCount val="1"/>
                <c:pt idx="0">
                  <c:v>Other right</c:v>
                </c:pt>
              </c:strCache>
            </c:strRef>
          </c:tx>
          <c:spPr>
            <a:solidFill>
              <a:schemeClr val="accent6"/>
            </a:solidFill>
          </c:spPr>
          <c:invertIfNegative val="0"/>
          <c:val>
            <c:numRef>
              <c:f>r_vote_all_decomposed2!$J$4:$J$19</c:f>
              <c:numCache>
                <c:formatCode>0%</c:formatCode>
                <c:ptCount val="16"/>
                <c:pt idx="1">
                  <c:v>3.1829132826776065E-3</c:v>
                </c:pt>
                <c:pt idx="2">
                  <c:v>3.3381625591533529E-2</c:v>
                </c:pt>
                <c:pt idx="3">
                  <c:v>0</c:v>
                </c:pt>
                <c:pt idx="5">
                  <c:v>9.9474894873765847E-4</c:v>
                </c:pt>
                <c:pt idx="6">
                  <c:v>2.5078535586037065E-2</c:v>
                </c:pt>
                <c:pt idx="7">
                  <c:v>0</c:v>
                </c:pt>
                <c:pt idx="9">
                  <c:v>0</c:v>
                </c:pt>
                <c:pt idx="10">
                  <c:v>6.4597295440552908E-4</c:v>
                </c:pt>
                <c:pt idx="11">
                  <c:v>5.2168515712397662E-3</c:v>
                </c:pt>
                <c:pt idx="13">
                  <c:v>0</c:v>
                </c:pt>
                <c:pt idx="14">
                  <c:v>4.7215138204544762E-3</c:v>
                </c:pt>
                <c:pt idx="15">
                  <c:v>3.9710794809019187E-3</c:v>
                </c:pt>
              </c:numCache>
            </c:numRef>
          </c:val>
          <c:extLst xmlns:c16r2="http://schemas.microsoft.com/office/drawing/2015/06/chart">
            <c:ext xmlns:c16="http://schemas.microsoft.com/office/drawing/2014/chart" uri="{C3380CC4-5D6E-409C-BE32-E72D297353CC}">
              <c16:uniqueId val="{00000000-DDAF-4F0F-A60F-4323A75B69CB}"/>
            </c:ext>
          </c:extLst>
        </c:ser>
        <c:dLbls>
          <c:showLegendKey val="0"/>
          <c:showVal val="0"/>
          <c:showCatName val="0"/>
          <c:showSerName val="0"/>
          <c:showPercent val="0"/>
          <c:showBubbleSize val="0"/>
        </c:dLbls>
        <c:gapWidth val="5"/>
        <c:overlap val="100"/>
        <c:axId val="-657952416"/>
        <c:axId val="-657940448"/>
      </c:barChart>
      <c:catAx>
        <c:axId val="-657952416"/>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0448"/>
        <c:crosses val="autoZero"/>
        <c:auto val="0"/>
        <c:lblAlgn val="ctr"/>
        <c:lblOffset val="100"/>
        <c:tickLblSkip val="1"/>
        <c:noMultiLvlLbl val="0"/>
      </c:catAx>
      <c:valAx>
        <c:axId val="-657940448"/>
        <c:scaling>
          <c:orientation val="minMax"/>
          <c:max val="0.8"/>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2416"/>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8.5342076267770295E-2"/>
          <c:y val="0.12766711210706999"/>
          <c:w val="0.62715169312852304"/>
          <c:h val="0.15009949593120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CC33 - Vote for right-wing parties by income group in Portugal</a:t>
            </a:r>
          </a:p>
        </c:rich>
      </c:tx>
      <c:layout>
        <c:manualLayout>
          <c:xMode val="edge"/>
          <c:yMode val="edge"/>
          <c:x val="0.145313872613416"/>
          <c:y val="1.8795612930828799E-2"/>
        </c:manualLayout>
      </c:layout>
      <c:overlay val="0"/>
      <c:spPr>
        <a:noFill/>
        <a:ln>
          <a:noFill/>
        </a:ln>
        <a:effectLst/>
      </c:spPr>
    </c:title>
    <c:autoTitleDeleted val="0"/>
    <c:plotArea>
      <c:layout>
        <c:manualLayout>
          <c:layoutTarget val="inner"/>
          <c:xMode val="edge"/>
          <c:yMode val="edge"/>
          <c:x val="6.7237752277552298E-2"/>
          <c:y val="0.104755412100903"/>
          <c:w val="0.91142361129773497"/>
          <c:h val="0.63979253092135002"/>
        </c:manualLayout>
      </c:layout>
      <c:barChart>
        <c:barDir val="col"/>
        <c:grouping val="stacked"/>
        <c:varyColors val="0"/>
        <c:ser>
          <c:idx val="0"/>
          <c:order val="0"/>
          <c:tx>
            <c:strRef>
              <c:f>r_vote_all_decomposed2!$H$3</c:f>
              <c:strCache>
                <c:ptCount val="1"/>
                <c:pt idx="0">
                  <c:v>Social Democratic Party / Social Democratic Center-People's Party</c:v>
                </c:pt>
              </c:strCache>
            </c:strRef>
          </c:tx>
          <c:spPr>
            <a:solidFill>
              <a:srgbClr val="3399FF"/>
            </a:solidFill>
            <a:ln>
              <a:noFill/>
            </a:ln>
            <a:effectLst/>
          </c:spPr>
          <c:invertIfNegative val="0"/>
          <c:cat>
            <c:multiLvlStrRef>
              <c:f>r_vote_all_decomposed2!$B$20:$C$35</c:f>
              <c:multiLvlStrCache>
                <c:ptCount val="16"/>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lvl>
                <c:lvl>
                  <c:pt idx="1">
                    <c:v>1983-87</c:v>
                  </c:pt>
                  <c:pt idx="5">
                    <c:v>1991-95</c:v>
                  </c:pt>
                  <c:pt idx="9">
                    <c:v>2002-09</c:v>
                  </c:pt>
                  <c:pt idx="13">
                    <c:v>2015-19</c:v>
                  </c:pt>
                </c:lvl>
              </c:multiLvlStrCache>
            </c:multiLvlStrRef>
          </c:cat>
          <c:val>
            <c:numRef>
              <c:f>r_vote_all_decomposed2!$H$20:$H$35</c:f>
              <c:numCache>
                <c:formatCode>0%</c:formatCode>
                <c:ptCount val="16"/>
                <c:pt idx="1">
                  <c:v>0.4630186753888238</c:v>
                </c:pt>
                <c:pt idx="2">
                  <c:v>0.4274347711734377</c:v>
                </c:pt>
                <c:pt idx="3">
                  <c:v>0.43858012461667506</c:v>
                </c:pt>
                <c:pt idx="5">
                  <c:v>0.506654207823379</c:v>
                </c:pt>
                <c:pt idx="6">
                  <c:v>0.46960173634675328</c:v>
                </c:pt>
                <c:pt idx="7">
                  <c:v>0.50668895037883366</c:v>
                </c:pt>
                <c:pt idx="9">
                  <c:v>0.44024718223249398</c:v>
                </c:pt>
                <c:pt idx="10">
                  <c:v>0.42090678116829533</c:v>
                </c:pt>
                <c:pt idx="11">
                  <c:v>0.44782135927356026</c:v>
                </c:pt>
                <c:pt idx="13">
                  <c:v>0.38410930722507436</c:v>
                </c:pt>
                <c:pt idx="14">
                  <c:v>0.39014538138283239</c:v>
                </c:pt>
                <c:pt idx="15">
                  <c:v>0.54643490849782028</c:v>
                </c:pt>
              </c:numCache>
            </c:numRef>
          </c:val>
          <c:extLst xmlns:c16r2="http://schemas.microsoft.com/office/drawing/2015/06/chart">
            <c:ext xmlns:c16="http://schemas.microsoft.com/office/drawing/2014/chart" uri="{C3380CC4-5D6E-409C-BE32-E72D297353CC}">
              <c16:uniqueId val="{00000000-391B-4D10-99BE-5296E0EF5B2B}"/>
            </c:ext>
          </c:extLst>
        </c:ser>
        <c:ser>
          <c:idx val="2"/>
          <c:order val="1"/>
          <c:tx>
            <c:strRef>
              <c:f>r_vote_all_decomposed2!$I$3</c:f>
              <c:strCache>
                <c:ptCount val="1"/>
                <c:pt idx="0">
                  <c:v>Democratic Renewal Party</c:v>
                </c:pt>
              </c:strCache>
            </c:strRef>
          </c:tx>
          <c:spPr>
            <a:solidFill>
              <a:srgbClr val="660066"/>
            </a:solidFill>
            <a:ln>
              <a:noFill/>
            </a:ln>
            <a:effectLst/>
          </c:spPr>
          <c:invertIfNegative val="0"/>
          <c:cat>
            <c:multiLvlStrRef>
              <c:f>r_vote_all_decomposed2!$B$20:$C$35</c:f>
              <c:multiLvlStrCache>
                <c:ptCount val="16"/>
                <c:lvl>
                  <c:pt idx="1">
                    <c:v>Bottom 50%</c:v>
                  </c:pt>
                  <c:pt idx="2">
                    <c:v>Middle 40%</c:v>
                  </c:pt>
                  <c:pt idx="3">
                    <c:v>Top 10%</c:v>
                  </c:pt>
                  <c:pt idx="5">
                    <c:v>Bottom 50%</c:v>
                  </c:pt>
                  <c:pt idx="6">
                    <c:v>Middle 40%</c:v>
                  </c:pt>
                  <c:pt idx="7">
                    <c:v>Top 10%</c:v>
                  </c:pt>
                  <c:pt idx="9">
                    <c:v>Bottom 50%</c:v>
                  </c:pt>
                  <c:pt idx="10">
                    <c:v>Middle 40%</c:v>
                  </c:pt>
                  <c:pt idx="11">
                    <c:v>Top 10%</c:v>
                  </c:pt>
                  <c:pt idx="13">
                    <c:v>Bottom 50%</c:v>
                  </c:pt>
                  <c:pt idx="14">
                    <c:v>Middle 40%</c:v>
                  </c:pt>
                  <c:pt idx="15">
                    <c:v>Top 10%</c:v>
                  </c:pt>
                </c:lvl>
                <c:lvl>
                  <c:pt idx="1">
                    <c:v>1983-87</c:v>
                  </c:pt>
                  <c:pt idx="5">
                    <c:v>1991-95</c:v>
                  </c:pt>
                  <c:pt idx="9">
                    <c:v>2002-09</c:v>
                  </c:pt>
                  <c:pt idx="13">
                    <c:v>2015-19</c:v>
                  </c:pt>
                </c:lvl>
              </c:multiLvlStrCache>
            </c:multiLvlStrRef>
          </c:cat>
          <c:val>
            <c:numRef>
              <c:f>r_vote_all_decomposed2!$I$20:$I$35</c:f>
              <c:numCache>
                <c:formatCode>0%</c:formatCode>
                <c:ptCount val="16"/>
                <c:pt idx="1">
                  <c:v>6.8644665162280001E-3</c:v>
                </c:pt>
                <c:pt idx="2">
                  <c:v>5.9346268650093247E-3</c:v>
                </c:pt>
                <c:pt idx="3">
                  <c:v>8.738969809542212E-3</c:v>
                </c:pt>
                <c:pt idx="5">
                  <c:v>3.6620420616801331E-3</c:v>
                </c:pt>
                <c:pt idx="6">
                  <c:v>3.675877041652102E-3</c:v>
                </c:pt>
                <c:pt idx="7">
                  <c:v>6.2786218605390511E-4</c:v>
                </c:pt>
                <c:pt idx="9">
                  <c:v>0</c:v>
                </c:pt>
                <c:pt idx="10">
                  <c:v>0</c:v>
                </c:pt>
                <c:pt idx="11">
                  <c:v>0</c:v>
                </c:pt>
                <c:pt idx="13">
                  <c:v>0</c:v>
                </c:pt>
                <c:pt idx="14">
                  <c:v>0</c:v>
                </c:pt>
                <c:pt idx="15">
                  <c:v>0</c:v>
                </c:pt>
              </c:numCache>
            </c:numRef>
          </c:val>
          <c:extLst xmlns:c16r2="http://schemas.microsoft.com/office/drawing/2015/06/chart">
            <c:ext xmlns:c16="http://schemas.microsoft.com/office/drawing/2014/chart" uri="{C3380CC4-5D6E-409C-BE32-E72D297353CC}">
              <c16:uniqueId val="{00000001-391B-4D10-99BE-5296E0EF5B2B}"/>
            </c:ext>
          </c:extLst>
        </c:ser>
        <c:ser>
          <c:idx val="1"/>
          <c:order val="2"/>
          <c:tx>
            <c:strRef>
              <c:f>r_vote_all_decomposed2!$J$3</c:f>
              <c:strCache>
                <c:ptCount val="1"/>
                <c:pt idx="0">
                  <c:v>Other right</c:v>
                </c:pt>
              </c:strCache>
            </c:strRef>
          </c:tx>
          <c:spPr>
            <a:solidFill>
              <a:schemeClr val="accent6"/>
            </a:solidFill>
          </c:spPr>
          <c:invertIfNegative val="0"/>
          <c:val>
            <c:numRef>
              <c:f>r_vote_all_decomposed2!$J$20:$J$35</c:f>
              <c:numCache>
                <c:formatCode>0%</c:formatCode>
                <c:ptCount val="16"/>
                <c:pt idx="1">
                  <c:v>3.1813214248953624E-3</c:v>
                </c:pt>
                <c:pt idx="2">
                  <c:v>2.1241445771973694E-2</c:v>
                </c:pt>
                <c:pt idx="3">
                  <c:v>5.0133376047825301E-3</c:v>
                </c:pt>
                <c:pt idx="5">
                  <c:v>1.0098482076827757E-3</c:v>
                </c:pt>
                <c:pt idx="6">
                  <c:v>1.3198508937209724E-2</c:v>
                </c:pt>
                <c:pt idx="7">
                  <c:v>3.915200098474016E-3</c:v>
                </c:pt>
                <c:pt idx="9">
                  <c:v>1.625342864907297E-4</c:v>
                </c:pt>
                <c:pt idx="10">
                  <c:v>1.6116059648285607E-3</c:v>
                </c:pt>
                <c:pt idx="11">
                  <c:v>4.4839605072358223E-3</c:v>
                </c:pt>
                <c:pt idx="13">
                  <c:v>1.6356345920939084E-3</c:v>
                </c:pt>
                <c:pt idx="14">
                  <c:v>4.4182113960188289E-3</c:v>
                </c:pt>
                <c:pt idx="15">
                  <c:v>3.0895521997243432E-3</c:v>
                </c:pt>
              </c:numCache>
            </c:numRef>
          </c:val>
          <c:extLst xmlns:c16r2="http://schemas.microsoft.com/office/drawing/2015/06/chart">
            <c:ext xmlns:c16="http://schemas.microsoft.com/office/drawing/2014/chart" uri="{C3380CC4-5D6E-409C-BE32-E72D297353CC}">
              <c16:uniqueId val="{00000000-E26D-430E-BFE7-1CBA93062CA5}"/>
            </c:ext>
          </c:extLst>
        </c:ser>
        <c:dLbls>
          <c:showLegendKey val="0"/>
          <c:showVal val="0"/>
          <c:showCatName val="0"/>
          <c:showSerName val="0"/>
          <c:showPercent val="0"/>
          <c:showBubbleSize val="0"/>
        </c:dLbls>
        <c:gapWidth val="5"/>
        <c:overlap val="100"/>
        <c:axId val="-657934464"/>
        <c:axId val="-657962752"/>
      </c:barChart>
      <c:catAx>
        <c:axId val="-657934464"/>
        <c:scaling>
          <c:orientation val="minMax"/>
        </c:scaling>
        <c:delete val="0"/>
        <c:axPos val="b"/>
        <c:numFmt formatCode="General" sourceLinked="1"/>
        <c:majorTickMark val="none"/>
        <c:minorTickMark val="none"/>
        <c:tickLblPos val="nextTo"/>
        <c:spPr>
          <a:noFill/>
          <a:ln w="1587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62752"/>
        <c:crosses val="autoZero"/>
        <c:auto val="0"/>
        <c:lblAlgn val="ctr"/>
        <c:lblOffset val="100"/>
        <c:tickLblSkip val="1"/>
        <c:noMultiLvlLbl val="0"/>
      </c:catAx>
      <c:valAx>
        <c:axId val="-657962752"/>
        <c:scaling>
          <c:orientation val="minMax"/>
          <c:max val="0.8"/>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4464"/>
        <c:crosses val="autoZero"/>
        <c:crossBetween val="midCat"/>
        <c:majorUnit val="0.1"/>
      </c:valAx>
      <c:spPr>
        <a:solidFill>
          <a:schemeClr val="bg1"/>
        </a:solidFill>
        <a:ln>
          <a:solidFill>
            <a:sysClr val="windowText" lastClr="000000"/>
          </a:solidFill>
        </a:ln>
        <a:effectLst/>
      </c:spPr>
    </c:plotArea>
    <c:legend>
      <c:legendPos val="b"/>
      <c:layout>
        <c:manualLayout>
          <c:xMode val="edge"/>
          <c:yMode val="edge"/>
          <c:x val="8.5342076267770295E-2"/>
          <c:y val="0.12766711210706999"/>
          <c:w val="0.633206950855281"/>
          <c:h val="0.16232479424234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CC34 - Vote for left-wing parties by education in Portugal, 2015-2019</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areaChart>
        <c:grouping val="percentStacked"/>
        <c:varyColors val="0"/>
        <c:ser>
          <c:idx val="1"/>
          <c:order val="0"/>
          <c:tx>
            <c:strRef>
              <c:f>'TC1'!$C$3</c:f>
              <c:strCache>
                <c:ptCount val="1"/>
                <c:pt idx="0">
                  <c:v>Socialist Party</c:v>
                </c:pt>
              </c:strCache>
            </c:strRef>
          </c:tx>
          <c:spPr>
            <a:solidFill>
              <a:srgbClr val="FF0000"/>
            </a:solidFill>
            <a:ln>
              <a:noFill/>
            </a:ln>
            <a:effectLst/>
          </c:spPr>
          <c:cat>
            <c:strRef>
              <c:f>'TC1'!$A$5:$A$7</c:f>
              <c:strCache>
                <c:ptCount val="3"/>
                <c:pt idx="0">
                  <c:v>Primary</c:v>
                </c:pt>
                <c:pt idx="1">
                  <c:v>Secondary</c:v>
                </c:pt>
                <c:pt idx="2">
                  <c:v>Tertiary</c:v>
                </c:pt>
              </c:strCache>
            </c:strRef>
          </c:cat>
          <c:val>
            <c:numRef>
              <c:f>'TC1'!$C$5:$C$7</c:f>
              <c:numCache>
                <c:formatCode>0%</c:formatCode>
                <c:ptCount val="3"/>
                <c:pt idx="0">
                  <c:v>0.43260533309177895</c:v>
                </c:pt>
                <c:pt idx="1">
                  <c:v>0.3680867857484299</c:v>
                </c:pt>
                <c:pt idx="2">
                  <c:v>0.24265140357535206</c:v>
                </c:pt>
              </c:numCache>
            </c:numRef>
          </c:val>
          <c:extLst xmlns:c16r2="http://schemas.microsoft.com/office/drawing/2015/06/chart">
            <c:ext xmlns:c16="http://schemas.microsoft.com/office/drawing/2014/chart" uri="{C3380CC4-5D6E-409C-BE32-E72D297353CC}">
              <c16:uniqueId val="{00000001-D30A-42D4-8739-7A31217DB935}"/>
            </c:ext>
          </c:extLst>
        </c:ser>
        <c:ser>
          <c:idx val="3"/>
          <c:order val="1"/>
          <c:tx>
            <c:strRef>
              <c:f>'TC1'!$E$3</c:f>
              <c:strCache>
                <c:ptCount val="1"/>
                <c:pt idx="0">
                  <c:v>Left Bloc</c:v>
                </c:pt>
              </c:strCache>
            </c:strRef>
          </c:tx>
          <c:spPr>
            <a:solidFill>
              <a:schemeClr val="accent2"/>
            </a:solidFill>
            <a:ln w="25400">
              <a:noFill/>
            </a:ln>
            <a:effectLst/>
          </c:spPr>
          <c:cat>
            <c:strRef>
              <c:f>'TC1'!$A$5:$A$7</c:f>
              <c:strCache>
                <c:ptCount val="3"/>
                <c:pt idx="0">
                  <c:v>Primary</c:v>
                </c:pt>
                <c:pt idx="1">
                  <c:v>Secondary</c:v>
                </c:pt>
                <c:pt idx="2">
                  <c:v>Tertiary</c:v>
                </c:pt>
              </c:strCache>
            </c:strRef>
          </c:cat>
          <c:val>
            <c:numRef>
              <c:f>'TC1'!$E$5:$E$7</c:f>
              <c:numCache>
                <c:formatCode>0%</c:formatCode>
                <c:ptCount val="3"/>
                <c:pt idx="0">
                  <c:v>5.0662051411076596E-2</c:v>
                </c:pt>
                <c:pt idx="1">
                  <c:v>0.12989330388615639</c:v>
                </c:pt>
                <c:pt idx="2">
                  <c:v>0.14462603976559396</c:v>
                </c:pt>
              </c:numCache>
            </c:numRef>
          </c:val>
          <c:extLst xmlns:c16r2="http://schemas.microsoft.com/office/drawing/2015/06/chart">
            <c:ext xmlns:c16="http://schemas.microsoft.com/office/drawing/2014/chart" uri="{C3380CC4-5D6E-409C-BE32-E72D297353CC}">
              <c16:uniqueId val="{00000003-D30A-42D4-8739-7A31217DB935}"/>
            </c:ext>
          </c:extLst>
        </c:ser>
        <c:ser>
          <c:idx val="2"/>
          <c:order val="2"/>
          <c:tx>
            <c:strRef>
              <c:f>'TC1'!$D$3</c:f>
              <c:strCache>
                <c:ptCount val="1"/>
                <c:pt idx="0">
                  <c:v>Greens / Communists</c:v>
                </c:pt>
              </c:strCache>
            </c:strRef>
          </c:tx>
          <c:spPr>
            <a:solidFill>
              <a:schemeClr val="accent4"/>
            </a:solidFill>
            <a:ln>
              <a:noFill/>
            </a:ln>
            <a:effectLst/>
          </c:spPr>
          <c:cat>
            <c:strRef>
              <c:f>'TC1'!$A$5:$A$7</c:f>
              <c:strCache>
                <c:ptCount val="3"/>
                <c:pt idx="0">
                  <c:v>Primary</c:v>
                </c:pt>
                <c:pt idx="1">
                  <c:v>Secondary</c:v>
                </c:pt>
                <c:pt idx="2">
                  <c:v>Tertiary</c:v>
                </c:pt>
              </c:strCache>
            </c:strRef>
          </c:cat>
          <c:val>
            <c:numRef>
              <c:f>'TC1'!$D$5:$D$7</c:f>
              <c:numCache>
                <c:formatCode>0%</c:formatCode>
                <c:ptCount val="3"/>
                <c:pt idx="0">
                  <c:v>0.10947999100473627</c:v>
                </c:pt>
                <c:pt idx="1">
                  <c:v>9.1806134646705576E-2</c:v>
                </c:pt>
                <c:pt idx="2">
                  <c:v>6.2991734160906587E-2</c:v>
                </c:pt>
              </c:numCache>
            </c:numRef>
          </c:val>
          <c:extLst xmlns:c16r2="http://schemas.microsoft.com/office/drawing/2015/06/chart">
            <c:ext xmlns:c16="http://schemas.microsoft.com/office/drawing/2014/chart" uri="{C3380CC4-5D6E-409C-BE32-E72D297353CC}">
              <c16:uniqueId val="{00000002-D30A-42D4-8739-7A31217DB935}"/>
            </c:ext>
          </c:extLst>
        </c:ser>
        <c:dLbls>
          <c:showLegendKey val="0"/>
          <c:showVal val="0"/>
          <c:showCatName val="0"/>
          <c:showSerName val="0"/>
          <c:showPercent val="0"/>
          <c:showBubbleSize val="0"/>
        </c:dLbls>
        <c:axId val="-657933376"/>
        <c:axId val="-657932832"/>
      </c:areaChart>
      <c:catAx>
        <c:axId val="-6579333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2832"/>
        <c:crosses val="autoZero"/>
        <c:auto val="1"/>
        <c:lblAlgn val="ctr"/>
        <c:lblOffset val="100"/>
        <c:noMultiLvlLbl val="0"/>
      </c:catAx>
      <c:valAx>
        <c:axId val="-657932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3376"/>
        <c:crosses val="autoZero"/>
        <c:crossBetween val="midCat"/>
      </c:valAx>
      <c:spPr>
        <a:noFill/>
        <a:ln>
          <a:noFill/>
        </a:ln>
        <a:effectLst/>
      </c:spPr>
    </c:plotArea>
    <c:legend>
      <c:legendPos val="b"/>
      <c:layout>
        <c:manualLayout>
          <c:xMode val="edge"/>
          <c:yMode val="edge"/>
          <c:x val="8.6004101360663707E-2"/>
          <c:y val="0.90153008871628604"/>
          <c:w val="0.83208713854313798"/>
          <c:h val="8.593258987422949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CC35 - Vote for left-wing parties by income group in Portugal, 2015-2019</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areaChart>
        <c:grouping val="percentStacked"/>
        <c:varyColors val="0"/>
        <c:ser>
          <c:idx val="1"/>
          <c:order val="0"/>
          <c:tx>
            <c:strRef>
              <c:f>'TC1'!$C$3</c:f>
              <c:strCache>
                <c:ptCount val="1"/>
                <c:pt idx="0">
                  <c:v>Socialist Party</c:v>
                </c:pt>
              </c:strCache>
            </c:strRef>
          </c:tx>
          <c:spPr>
            <a:solidFill>
              <a:srgbClr val="FF0000"/>
            </a:solidFill>
            <a:ln>
              <a:noFill/>
            </a:ln>
            <a:effectLst/>
          </c:spPr>
          <c:cat>
            <c:strRef>
              <c:f>'TC1'!$A$9:$A$11</c:f>
              <c:strCache>
                <c:ptCount val="3"/>
                <c:pt idx="0">
                  <c:v>Bottom 50%</c:v>
                </c:pt>
                <c:pt idx="1">
                  <c:v>Middle 40%</c:v>
                </c:pt>
                <c:pt idx="2">
                  <c:v>Top 10%</c:v>
                </c:pt>
              </c:strCache>
            </c:strRef>
          </c:cat>
          <c:val>
            <c:numRef>
              <c:f>'TC1'!$C$9:$C$11</c:f>
              <c:numCache>
                <c:formatCode>0%</c:formatCode>
                <c:ptCount val="3"/>
                <c:pt idx="0">
                  <c:v>0.43296798604919468</c:v>
                </c:pt>
                <c:pt idx="1">
                  <c:v>0.3507684990540223</c:v>
                </c:pt>
                <c:pt idx="2">
                  <c:v>0.23981169707442421</c:v>
                </c:pt>
              </c:numCache>
            </c:numRef>
          </c:val>
          <c:extLst xmlns:c16r2="http://schemas.microsoft.com/office/drawing/2015/06/chart">
            <c:ext xmlns:c16="http://schemas.microsoft.com/office/drawing/2014/chart" uri="{C3380CC4-5D6E-409C-BE32-E72D297353CC}">
              <c16:uniqueId val="{00000000-E138-4F84-9D0E-0F0A73DC976D}"/>
            </c:ext>
          </c:extLst>
        </c:ser>
        <c:ser>
          <c:idx val="3"/>
          <c:order val="1"/>
          <c:tx>
            <c:strRef>
              <c:f>'TC1'!$E$3</c:f>
              <c:strCache>
                <c:ptCount val="1"/>
                <c:pt idx="0">
                  <c:v>Left Bloc</c:v>
                </c:pt>
              </c:strCache>
            </c:strRef>
          </c:tx>
          <c:spPr>
            <a:solidFill>
              <a:schemeClr val="accent2"/>
            </a:solidFill>
            <a:ln w="25400">
              <a:noFill/>
            </a:ln>
            <a:effectLst/>
          </c:spPr>
          <c:cat>
            <c:strRef>
              <c:f>'TC1'!$A$9:$A$11</c:f>
              <c:strCache>
                <c:ptCount val="3"/>
                <c:pt idx="0">
                  <c:v>Bottom 50%</c:v>
                </c:pt>
                <c:pt idx="1">
                  <c:v>Middle 40%</c:v>
                </c:pt>
                <c:pt idx="2">
                  <c:v>Top 10%</c:v>
                </c:pt>
              </c:strCache>
            </c:strRef>
          </c:cat>
          <c:val>
            <c:numRef>
              <c:f>'TC1'!$E$9:$E$11</c:f>
              <c:numCache>
                <c:formatCode>0%</c:formatCode>
                <c:ptCount val="3"/>
                <c:pt idx="0">
                  <c:v>7.5888993374419067E-2</c:v>
                </c:pt>
                <c:pt idx="1">
                  <c:v>9.0139837653631594E-2</c:v>
                </c:pt>
                <c:pt idx="2">
                  <c:v>0.15324578315722762</c:v>
                </c:pt>
              </c:numCache>
            </c:numRef>
          </c:val>
          <c:extLst xmlns:c16r2="http://schemas.microsoft.com/office/drawing/2015/06/chart">
            <c:ext xmlns:c16="http://schemas.microsoft.com/office/drawing/2014/chart" uri="{C3380CC4-5D6E-409C-BE32-E72D297353CC}">
              <c16:uniqueId val="{00000001-E138-4F84-9D0E-0F0A73DC976D}"/>
            </c:ext>
          </c:extLst>
        </c:ser>
        <c:ser>
          <c:idx val="2"/>
          <c:order val="2"/>
          <c:tx>
            <c:strRef>
              <c:f>'TC1'!$D$3</c:f>
              <c:strCache>
                <c:ptCount val="1"/>
                <c:pt idx="0">
                  <c:v>Greens / Communists</c:v>
                </c:pt>
              </c:strCache>
            </c:strRef>
          </c:tx>
          <c:spPr>
            <a:solidFill>
              <a:srgbClr val="FFC000"/>
            </a:solidFill>
            <a:ln>
              <a:noFill/>
            </a:ln>
            <a:effectLst/>
          </c:spPr>
          <c:cat>
            <c:strRef>
              <c:f>'TC1'!$A$9:$A$11</c:f>
              <c:strCache>
                <c:ptCount val="3"/>
                <c:pt idx="0">
                  <c:v>Bottom 50%</c:v>
                </c:pt>
                <c:pt idx="1">
                  <c:v>Middle 40%</c:v>
                </c:pt>
                <c:pt idx="2">
                  <c:v>Top 10%</c:v>
                </c:pt>
              </c:strCache>
            </c:strRef>
          </c:cat>
          <c:val>
            <c:numRef>
              <c:f>'TC1'!$D$9:$D$11</c:f>
              <c:numCache>
                <c:formatCode>0%</c:formatCode>
                <c:ptCount val="3"/>
                <c:pt idx="0">
                  <c:v>0.10461299288770209</c:v>
                </c:pt>
                <c:pt idx="1">
                  <c:v>9.953734475872647E-2</c:v>
                </c:pt>
                <c:pt idx="2">
                  <c:v>5.5734878904454013E-2</c:v>
                </c:pt>
              </c:numCache>
            </c:numRef>
          </c:val>
          <c:extLst xmlns:c16r2="http://schemas.microsoft.com/office/drawing/2015/06/chart">
            <c:ext xmlns:c16="http://schemas.microsoft.com/office/drawing/2014/chart" uri="{C3380CC4-5D6E-409C-BE32-E72D297353CC}">
              <c16:uniqueId val="{00000002-E138-4F84-9D0E-0F0A73DC976D}"/>
            </c:ext>
          </c:extLst>
        </c:ser>
        <c:dLbls>
          <c:showLegendKey val="0"/>
          <c:showVal val="0"/>
          <c:showCatName val="0"/>
          <c:showSerName val="0"/>
          <c:showPercent val="0"/>
          <c:showBubbleSize val="0"/>
        </c:dLbls>
        <c:axId val="-657948064"/>
        <c:axId val="-657939904"/>
      </c:areaChart>
      <c:catAx>
        <c:axId val="-657948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9904"/>
        <c:crosses val="autoZero"/>
        <c:auto val="1"/>
        <c:lblAlgn val="ctr"/>
        <c:lblOffset val="100"/>
        <c:noMultiLvlLbl val="0"/>
      </c:catAx>
      <c:valAx>
        <c:axId val="-657939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48064"/>
        <c:crosses val="autoZero"/>
        <c:crossBetween val="midCat"/>
      </c:valAx>
      <c:spPr>
        <a:noFill/>
        <a:ln>
          <a:noFill/>
        </a:ln>
        <a:effectLst/>
      </c:spPr>
    </c:plotArea>
    <c:legend>
      <c:legendPos val="b"/>
      <c:layout>
        <c:manualLayout>
          <c:xMode val="edge"/>
          <c:yMode val="edge"/>
          <c:x val="8.1866196035840305E-2"/>
          <c:y val="0.90831741903302798"/>
          <c:w val="0.83208713854313798"/>
          <c:h val="9.0457476752057495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CA4 - The distribution of country of birth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v>Portugal</c:v>
          </c:tx>
          <c:spPr>
            <a:solidFill>
              <a:schemeClr val="accent5"/>
            </a:solidFill>
            <a:ln>
              <a:solidFill>
                <a:schemeClr val="accent5"/>
              </a:solidFill>
            </a:ln>
            <a:effectLst/>
          </c:spPr>
          <c:invertIfNegative val="0"/>
          <c:cat>
            <c:strRef>
              <c:f>'TCC2'!$F$2</c:f>
              <c:strCache>
                <c:ptCount val="1"/>
                <c:pt idx="0">
                  <c:v>2015-19</c:v>
                </c:pt>
              </c:strCache>
            </c:strRef>
          </c:cat>
          <c:val>
            <c:numRef>
              <c:f>'TCC2'!$F$29</c:f>
              <c:numCache>
                <c:formatCode>0%</c:formatCode>
                <c:ptCount val="1"/>
                <c:pt idx="0">
                  <c:v>0.95018509206824608</c:v>
                </c:pt>
              </c:numCache>
            </c:numRef>
          </c:val>
          <c:extLst xmlns:c16r2="http://schemas.microsoft.com/office/drawing/2015/06/chart">
            <c:ext xmlns:c16="http://schemas.microsoft.com/office/drawing/2014/chart" uri="{C3380CC4-5D6E-409C-BE32-E72D297353CC}">
              <c16:uniqueId val="{00000000-F6F3-44CA-B065-8ED4953F547A}"/>
            </c:ext>
          </c:extLst>
        </c:ser>
        <c:ser>
          <c:idx val="0"/>
          <c:order val="1"/>
          <c:tx>
            <c:v>Brazil</c:v>
          </c:tx>
          <c:spPr>
            <a:solidFill>
              <a:srgbClr val="FF0000"/>
            </a:solidFill>
            <a:ln>
              <a:solidFill>
                <a:srgbClr val="FF0000"/>
              </a:solidFill>
            </a:ln>
            <a:effectLst/>
          </c:spPr>
          <c:invertIfNegative val="0"/>
          <c:cat>
            <c:strRef>
              <c:f>'TCC2'!$F$2</c:f>
              <c:strCache>
                <c:ptCount val="1"/>
                <c:pt idx="0">
                  <c:v>2015-19</c:v>
                </c:pt>
              </c:strCache>
            </c:strRef>
          </c:cat>
          <c:val>
            <c:numRef>
              <c:f>'TCC2'!$F$30</c:f>
              <c:numCache>
                <c:formatCode>0%</c:formatCode>
                <c:ptCount val="1"/>
                <c:pt idx="0">
                  <c:v>2.2645458704493696E-2</c:v>
                </c:pt>
              </c:numCache>
            </c:numRef>
          </c:val>
          <c:extLst xmlns:c16r2="http://schemas.microsoft.com/office/drawing/2015/06/chart">
            <c:ext xmlns:c16="http://schemas.microsoft.com/office/drawing/2014/chart" uri="{C3380CC4-5D6E-409C-BE32-E72D297353CC}">
              <c16:uniqueId val="{00000006-F6F3-44CA-B065-8ED4953F547A}"/>
            </c:ext>
          </c:extLst>
        </c:ser>
        <c:ser>
          <c:idx val="1"/>
          <c:order val="2"/>
          <c:tx>
            <c:v>Other ex-colony</c:v>
          </c:tx>
          <c:spPr>
            <a:solidFill>
              <a:schemeClr val="accent6"/>
            </a:solidFill>
            <a:ln>
              <a:solidFill>
                <a:schemeClr val="accent6"/>
              </a:solidFill>
            </a:ln>
            <a:effectLst/>
          </c:spPr>
          <c:invertIfNegative val="0"/>
          <c:cat>
            <c:strRef>
              <c:f>'TCC2'!$F$2</c:f>
              <c:strCache>
                <c:ptCount val="1"/>
                <c:pt idx="0">
                  <c:v>2015-19</c:v>
                </c:pt>
              </c:strCache>
            </c:strRef>
          </c:cat>
          <c:val>
            <c:numRef>
              <c:f>'TCC2'!$F$31</c:f>
              <c:numCache>
                <c:formatCode>0%</c:formatCode>
                <c:ptCount val="1"/>
                <c:pt idx="0">
                  <c:v>2.7169449227258453E-2</c:v>
                </c:pt>
              </c:numCache>
            </c:numRef>
          </c:val>
          <c:extLst xmlns:c16r2="http://schemas.microsoft.com/office/drawing/2015/06/chart">
            <c:ext xmlns:c16="http://schemas.microsoft.com/office/drawing/2014/chart" uri="{C3380CC4-5D6E-409C-BE32-E72D297353CC}">
              <c16:uniqueId val="{00000007-F6F3-44CA-B065-8ED4953F547A}"/>
            </c:ext>
          </c:extLst>
        </c:ser>
        <c:dLbls>
          <c:showLegendKey val="0"/>
          <c:showVal val="0"/>
          <c:showCatName val="0"/>
          <c:showSerName val="0"/>
          <c:showPercent val="0"/>
          <c:showBubbleSize val="0"/>
        </c:dLbls>
        <c:gapWidth val="219"/>
        <c:overlap val="100"/>
        <c:axId val="-712725856"/>
        <c:axId val="-712731840"/>
      </c:barChart>
      <c:catAx>
        <c:axId val="-712725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1840"/>
        <c:crosses val="autoZero"/>
        <c:auto val="1"/>
        <c:lblAlgn val="ctr"/>
        <c:lblOffset val="100"/>
        <c:noMultiLvlLbl val="0"/>
      </c:catAx>
      <c:valAx>
        <c:axId val="-7127318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5856"/>
        <c:crosses val="autoZero"/>
        <c:crossBetween val="between"/>
      </c:valAx>
      <c:spPr>
        <a:noFill/>
        <a:ln>
          <a:solidFill>
            <a:sysClr val="windowText" lastClr="000000"/>
          </a:solidFill>
        </a:ln>
        <a:effectLst/>
      </c:spPr>
    </c:plotArea>
    <c:legend>
      <c:legendPos val="b"/>
      <c:layout>
        <c:manualLayout>
          <c:xMode val="edge"/>
          <c:yMode val="edge"/>
          <c:x val="6.5044571102418E-2"/>
          <c:y val="0.76235599064093795"/>
          <c:w val="0.91252153170592498"/>
          <c:h val="7.2211531961132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680" b="1">
                <a:solidFill>
                  <a:sysClr val="windowText" lastClr="000000"/>
                </a:solidFill>
                <a:latin typeface="Arial" panose="020B0604020202020204" pitchFamily="34" charset="0"/>
                <a:cs typeface="Arial" panose="020B0604020202020204" pitchFamily="34" charset="0"/>
              </a:rPr>
              <a:t>Figure CC36 - Vote for left-wing parties by age in Portugal, 2015-2019</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areaChart>
        <c:grouping val="percentStacked"/>
        <c:varyColors val="0"/>
        <c:ser>
          <c:idx val="1"/>
          <c:order val="0"/>
          <c:tx>
            <c:strRef>
              <c:f>'TC1'!$C$3</c:f>
              <c:strCache>
                <c:ptCount val="1"/>
                <c:pt idx="0">
                  <c:v>Socialist Party</c:v>
                </c:pt>
              </c:strCache>
            </c:strRef>
          </c:tx>
          <c:spPr>
            <a:solidFill>
              <a:srgbClr val="FF0000"/>
            </a:solidFill>
            <a:ln>
              <a:noFill/>
            </a:ln>
            <a:effectLst/>
          </c:spPr>
          <c:cat>
            <c:strRef>
              <c:f>'TC1'!$A$17:$A$19</c:f>
              <c:strCache>
                <c:ptCount val="3"/>
                <c:pt idx="0">
                  <c:v>20-40</c:v>
                </c:pt>
                <c:pt idx="1">
                  <c:v>40-60</c:v>
                </c:pt>
                <c:pt idx="2">
                  <c:v>&gt;60</c:v>
                </c:pt>
              </c:strCache>
            </c:strRef>
          </c:cat>
          <c:val>
            <c:numRef>
              <c:f>'TC1'!$C$17:$C$19</c:f>
              <c:numCache>
                <c:formatCode>0%</c:formatCode>
                <c:ptCount val="3"/>
                <c:pt idx="0">
                  <c:v>0.31364086187831752</c:v>
                </c:pt>
                <c:pt idx="1">
                  <c:v>0.34678627700761677</c:v>
                </c:pt>
                <c:pt idx="2">
                  <c:v>0.42921775377479093</c:v>
                </c:pt>
              </c:numCache>
            </c:numRef>
          </c:val>
          <c:extLst xmlns:c16r2="http://schemas.microsoft.com/office/drawing/2015/06/chart">
            <c:ext xmlns:c16="http://schemas.microsoft.com/office/drawing/2014/chart" uri="{C3380CC4-5D6E-409C-BE32-E72D297353CC}">
              <c16:uniqueId val="{00000000-6FE0-48E7-A84B-372E26E38A7E}"/>
            </c:ext>
          </c:extLst>
        </c:ser>
        <c:ser>
          <c:idx val="3"/>
          <c:order val="1"/>
          <c:tx>
            <c:strRef>
              <c:f>'TC1'!$E$3</c:f>
              <c:strCache>
                <c:ptCount val="1"/>
                <c:pt idx="0">
                  <c:v>Left Bloc</c:v>
                </c:pt>
              </c:strCache>
            </c:strRef>
          </c:tx>
          <c:spPr>
            <a:solidFill>
              <a:schemeClr val="accent2"/>
            </a:solidFill>
            <a:ln w="25400">
              <a:noFill/>
            </a:ln>
            <a:effectLst/>
          </c:spPr>
          <c:cat>
            <c:strRef>
              <c:f>'TC1'!$A$17:$A$19</c:f>
              <c:strCache>
                <c:ptCount val="3"/>
                <c:pt idx="0">
                  <c:v>20-40</c:v>
                </c:pt>
                <c:pt idx="1">
                  <c:v>40-60</c:v>
                </c:pt>
                <c:pt idx="2">
                  <c:v>&gt;60</c:v>
                </c:pt>
              </c:strCache>
            </c:strRef>
          </c:cat>
          <c:val>
            <c:numRef>
              <c:f>'TC1'!$E$17:$E$19</c:f>
              <c:numCache>
                <c:formatCode>0%</c:formatCode>
                <c:ptCount val="3"/>
                <c:pt idx="0">
                  <c:v>0.15211279797112282</c:v>
                </c:pt>
                <c:pt idx="1">
                  <c:v>0.12009450235861345</c:v>
                </c:pt>
                <c:pt idx="2">
                  <c:v>5.7872462734661047E-2</c:v>
                </c:pt>
              </c:numCache>
            </c:numRef>
          </c:val>
          <c:extLst xmlns:c16r2="http://schemas.microsoft.com/office/drawing/2015/06/chart">
            <c:ext xmlns:c16="http://schemas.microsoft.com/office/drawing/2014/chart" uri="{C3380CC4-5D6E-409C-BE32-E72D297353CC}">
              <c16:uniqueId val="{00000001-6FE0-48E7-A84B-372E26E38A7E}"/>
            </c:ext>
          </c:extLst>
        </c:ser>
        <c:ser>
          <c:idx val="2"/>
          <c:order val="2"/>
          <c:tx>
            <c:strRef>
              <c:f>'TC1'!$D$3</c:f>
              <c:strCache>
                <c:ptCount val="1"/>
                <c:pt idx="0">
                  <c:v>Greens / Communists</c:v>
                </c:pt>
              </c:strCache>
            </c:strRef>
          </c:tx>
          <c:spPr>
            <a:solidFill>
              <a:srgbClr val="FFC000"/>
            </a:solidFill>
            <a:ln>
              <a:noFill/>
            </a:ln>
            <a:effectLst/>
          </c:spPr>
          <c:cat>
            <c:strRef>
              <c:f>'TC1'!$A$17:$A$19</c:f>
              <c:strCache>
                <c:ptCount val="3"/>
                <c:pt idx="0">
                  <c:v>20-40</c:v>
                </c:pt>
                <c:pt idx="1">
                  <c:v>40-60</c:v>
                </c:pt>
                <c:pt idx="2">
                  <c:v>&gt;60</c:v>
                </c:pt>
              </c:strCache>
            </c:strRef>
          </c:cat>
          <c:val>
            <c:numRef>
              <c:f>'TC1'!$D$17:$D$19</c:f>
              <c:numCache>
                <c:formatCode>0%</c:formatCode>
                <c:ptCount val="3"/>
                <c:pt idx="0">
                  <c:v>6.2261690981909007E-2</c:v>
                </c:pt>
                <c:pt idx="1">
                  <c:v>9.8806258346512868E-2</c:v>
                </c:pt>
                <c:pt idx="2">
                  <c:v>0.10664706908324309</c:v>
                </c:pt>
              </c:numCache>
            </c:numRef>
          </c:val>
          <c:extLst xmlns:c16r2="http://schemas.microsoft.com/office/drawing/2015/06/chart">
            <c:ext xmlns:c16="http://schemas.microsoft.com/office/drawing/2014/chart" uri="{C3380CC4-5D6E-409C-BE32-E72D297353CC}">
              <c16:uniqueId val="{00000002-6FE0-48E7-A84B-372E26E38A7E}"/>
            </c:ext>
          </c:extLst>
        </c:ser>
        <c:dLbls>
          <c:showLegendKey val="0"/>
          <c:showVal val="0"/>
          <c:showCatName val="0"/>
          <c:showSerName val="0"/>
          <c:showPercent val="0"/>
          <c:showBubbleSize val="0"/>
        </c:dLbls>
        <c:axId val="-657936640"/>
        <c:axId val="-657956224"/>
      </c:areaChart>
      <c:catAx>
        <c:axId val="-657936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56224"/>
        <c:crosses val="autoZero"/>
        <c:auto val="1"/>
        <c:lblAlgn val="ctr"/>
        <c:lblOffset val="100"/>
        <c:noMultiLvlLbl val="0"/>
      </c:catAx>
      <c:valAx>
        <c:axId val="-657956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57936640"/>
        <c:crosses val="autoZero"/>
        <c:crossBetween val="midCat"/>
      </c:valAx>
      <c:spPr>
        <a:noFill/>
        <a:ln>
          <a:noFill/>
        </a:ln>
        <a:effectLst/>
      </c:spPr>
    </c:plotArea>
    <c:legend>
      <c:legendPos val="b"/>
      <c:layout>
        <c:manualLayout>
          <c:xMode val="edge"/>
          <c:yMode val="edge"/>
          <c:x val="8.6004101360663707E-2"/>
          <c:y val="0.92189207966651199"/>
          <c:w val="0.83208713854313798"/>
          <c:h val="6.557059892400329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fr-FR"/>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CB1 - Vote for Socialists / Communists / Greens / Left block by education level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2158874671916001"/>
          <c:w val="0.91062130312926604"/>
          <c:h val="0.71383743438320202"/>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f>r_vote!$C$1:$G$1</c:f>
              <c:strCache>
                <c:ptCount val="5"/>
                <c:pt idx="0">
                  <c:v>1973-79</c:v>
                </c:pt>
                <c:pt idx="1">
                  <c:v>1983-87</c:v>
                </c:pt>
                <c:pt idx="2">
                  <c:v>1991-95</c:v>
                </c:pt>
                <c:pt idx="3">
                  <c:v>2002-09</c:v>
                </c:pt>
                <c:pt idx="4">
                  <c:v>2015-19</c:v>
                </c:pt>
              </c:strCache>
            </c:strRef>
          </c:cat>
          <c:val>
            <c:numRef>
              <c:f>r_vote!$C$2:$G$2</c:f>
              <c:numCache>
                <c:formatCode>General</c:formatCode>
                <c:ptCount val="5"/>
                <c:pt idx="0">
                  <c:v>0.64400000000000002</c:v>
                </c:pt>
                <c:pt idx="1">
                  <c:v>0.51713613752875909</c:v>
                </c:pt>
                <c:pt idx="2">
                  <c:v>0.48139071910376163</c:v>
                </c:pt>
                <c:pt idx="3">
                  <c:v>0.54387058061409321</c:v>
                </c:pt>
                <c:pt idx="4">
                  <c:v>0.60897382756126417</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solidFill>
                <a:srgbClr val="FF0000"/>
              </a:solidFill>
            </a:ln>
            <a:effectLst/>
          </c:spPr>
          <c:invertIfNegative val="0"/>
          <c:cat>
            <c:strRef>
              <c:f>r_vote!$C$1:$G$1</c:f>
              <c:strCache>
                <c:ptCount val="5"/>
                <c:pt idx="0">
                  <c:v>1973-79</c:v>
                </c:pt>
                <c:pt idx="1">
                  <c:v>1983-87</c:v>
                </c:pt>
                <c:pt idx="2">
                  <c:v>1991-95</c:v>
                </c:pt>
                <c:pt idx="3">
                  <c:v>2002-09</c:v>
                </c:pt>
                <c:pt idx="4">
                  <c:v>2015-19</c:v>
                </c:pt>
              </c:strCache>
            </c:strRef>
          </c:cat>
          <c:val>
            <c:numRef>
              <c:f>r_vote!$C$3:$G$3</c:f>
              <c:numCache>
                <c:formatCode>General</c:formatCode>
                <c:ptCount val="5"/>
                <c:pt idx="0">
                  <c:v>0.61599999999999999</c:v>
                </c:pt>
                <c:pt idx="1">
                  <c:v>0.49105239599789202</c:v>
                </c:pt>
                <c:pt idx="2">
                  <c:v>0.46621445025787306</c:v>
                </c:pt>
                <c:pt idx="3">
                  <c:v>0.58424086784679674</c:v>
                </c:pt>
                <c:pt idx="4">
                  <c:v>0.61605649276444197</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strRef>
              <c:f>r_vote!$B$4</c:f>
              <c:strCache>
                <c:ptCount val="1"/>
                <c:pt idx="0">
                  <c:v>Tertiary</c:v>
                </c:pt>
              </c:strCache>
            </c:strRef>
          </c:tx>
          <c:spPr>
            <a:solidFill>
              <a:schemeClr val="accent6"/>
            </a:solidFill>
            <a:ln>
              <a:solidFill>
                <a:schemeClr val="accent6"/>
              </a:solidFill>
            </a:ln>
            <a:effectLst/>
          </c:spPr>
          <c:invertIfNegative val="0"/>
          <c:cat>
            <c:strRef>
              <c:f>r_vote!$C$1:$G$1</c:f>
              <c:strCache>
                <c:ptCount val="5"/>
                <c:pt idx="0">
                  <c:v>1973-79</c:v>
                </c:pt>
                <c:pt idx="1">
                  <c:v>1983-87</c:v>
                </c:pt>
                <c:pt idx="2">
                  <c:v>1991-95</c:v>
                </c:pt>
                <c:pt idx="3">
                  <c:v>2002-09</c:v>
                </c:pt>
                <c:pt idx="4">
                  <c:v>2015-19</c:v>
                </c:pt>
              </c:strCache>
            </c:strRef>
          </c:cat>
          <c:val>
            <c:numRef>
              <c:f>r_vote!$C$4:$G$4</c:f>
              <c:numCache>
                <c:formatCode>General</c:formatCode>
                <c:ptCount val="5"/>
                <c:pt idx="0">
                  <c:v>0.56299999999999994</c:v>
                </c:pt>
                <c:pt idx="1">
                  <c:v>0.46575273492797292</c:v>
                </c:pt>
                <c:pt idx="2">
                  <c:v>0.46995861710606607</c:v>
                </c:pt>
                <c:pt idx="3">
                  <c:v>0.50712206768045054</c:v>
                </c:pt>
                <c:pt idx="4">
                  <c:v>0.47314478825786227</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712737280"/>
        <c:axId val="-712723136"/>
        <c:extLst xmlns:c16r2="http://schemas.microsoft.com/office/drawing/2015/06/chart"/>
      </c:barChart>
      <c:catAx>
        <c:axId val="-712737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136"/>
        <c:crosses val="autoZero"/>
        <c:auto val="1"/>
        <c:lblAlgn val="ctr"/>
        <c:lblOffset val="100"/>
        <c:noMultiLvlLbl val="0"/>
      </c:catAx>
      <c:valAx>
        <c:axId val="-71272313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37280"/>
        <c:crosses val="autoZero"/>
        <c:crossBetween val="between"/>
      </c:valAx>
      <c:spPr>
        <a:noFill/>
        <a:ln>
          <a:solidFill>
            <a:sysClr val="windowText" lastClr="000000"/>
          </a:solidFill>
        </a:ln>
        <a:effectLst/>
      </c:spPr>
    </c:plotArea>
    <c:legend>
      <c:legendPos val="b"/>
      <c:layout>
        <c:manualLayout>
          <c:xMode val="edge"/>
          <c:yMode val="edge"/>
          <c:x val="0.55981215317867405"/>
          <c:y val="0.12983579396325501"/>
          <c:w val="0.41829267782006702"/>
          <c:h val="7.65287073490814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CB2 - Vote for Socialists / Communists / Greens / Left block by education group in Portugal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5506539716"/>
          <c:w val="0.91062130312926604"/>
          <c:h val="0.72417092214937595"/>
        </c:manualLayout>
      </c:layout>
      <c:barChart>
        <c:barDir val="col"/>
        <c:grouping val="clustered"/>
        <c:varyColors val="0"/>
        <c:ser>
          <c:idx val="0"/>
          <c:order val="0"/>
          <c:tx>
            <c:strRef>
              <c:f>r_vote!$B$5</c:f>
              <c:strCache>
                <c:ptCount val="1"/>
                <c:pt idx="0">
                  <c:v>Bottom 50%</c:v>
                </c:pt>
              </c:strCache>
            </c:strRef>
          </c:tx>
          <c:spPr>
            <a:solidFill>
              <a:schemeClr val="accent5"/>
            </a:solidFill>
            <a:ln>
              <a:solidFill>
                <a:schemeClr val="accent5"/>
              </a:solidFill>
            </a:ln>
            <a:effectLst/>
          </c:spPr>
          <c:invertIfNegative val="0"/>
          <c:cat>
            <c:strRef>
              <c:f>r_vote!$D$1:$G$1</c:f>
              <c:strCache>
                <c:ptCount val="4"/>
                <c:pt idx="0">
                  <c:v>1983-87</c:v>
                </c:pt>
                <c:pt idx="1">
                  <c:v>1991-95</c:v>
                </c:pt>
                <c:pt idx="2">
                  <c:v>2002-09</c:v>
                </c:pt>
                <c:pt idx="3">
                  <c:v>2015-19</c:v>
                </c:pt>
              </c:strCache>
            </c:strRef>
          </c:cat>
          <c:val>
            <c:numRef>
              <c:f>r_vote!$D$5:$G$5</c:f>
              <c:numCache>
                <c:formatCode>General</c:formatCode>
                <c:ptCount val="4"/>
                <c:pt idx="0">
                  <c:v>0.51700924239418178</c:v>
                </c:pt>
                <c:pt idx="1">
                  <c:v>0.48054885949910159</c:v>
                </c:pt>
                <c:pt idx="2">
                  <c:v>0.55949451647237292</c:v>
                </c:pt>
                <c:pt idx="3">
                  <c:v>0.61234711654806817</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strRef>
              <c:f>r_vote!$B$6</c:f>
              <c:strCache>
                <c:ptCount val="1"/>
                <c:pt idx="0">
                  <c:v>Middle 40%</c:v>
                </c:pt>
              </c:strCache>
            </c:strRef>
          </c:tx>
          <c:spPr>
            <a:solidFill>
              <a:srgbClr val="FF0000"/>
            </a:solidFill>
            <a:ln>
              <a:solidFill>
                <a:srgbClr val="FF0000"/>
              </a:solidFill>
            </a:ln>
            <a:effectLst/>
          </c:spPr>
          <c:invertIfNegative val="0"/>
          <c:cat>
            <c:strRef>
              <c:f>r_vote!$D$1:$G$1</c:f>
              <c:strCache>
                <c:ptCount val="4"/>
                <c:pt idx="0">
                  <c:v>1983-87</c:v>
                </c:pt>
                <c:pt idx="1">
                  <c:v>1991-95</c:v>
                </c:pt>
                <c:pt idx="2">
                  <c:v>2002-09</c:v>
                </c:pt>
                <c:pt idx="3">
                  <c:v>2015-19</c:v>
                </c:pt>
              </c:strCache>
            </c:strRef>
          </c:cat>
          <c:val>
            <c:numRef>
              <c:f>r_vote!$D$7:$G$7</c:f>
              <c:numCache>
                <c:formatCode>General</c:formatCode>
                <c:ptCount val="4"/>
                <c:pt idx="0">
                  <c:v>0.47101557832775803</c:v>
                </c:pt>
                <c:pt idx="1">
                  <c:v>0.4483237045947881</c:v>
                </c:pt>
                <c:pt idx="2">
                  <c:v>0.49547060522565117</c:v>
                </c:pt>
                <c:pt idx="3">
                  <c:v>0.44779947825579203</c:v>
                </c:pt>
              </c:numCache>
            </c:numRef>
          </c:val>
          <c:extLst xmlns:c16r2="http://schemas.microsoft.com/office/drawing/2015/06/chart">
            <c:ext xmlns:c16="http://schemas.microsoft.com/office/drawing/2014/chart" uri="{C3380CC4-5D6E-409C-BE32-E72D297353CC}">
              <c16:uniqueId val="{00000004-E32E-4AB9-87A6-219B3EB22032}"/>
            </c:ext>
          </c:extLst>
        </c:ser>
        <c:ser>
          <c:idx val="2"/>
          <c:order val="2"/>
          <c:tx>
            <c:strRef>
              <c:f>r_vote!$B$7</c:f>
              <c:strCache>
                <c:ptCount val="1"/>
                <c:pt idx="0">
                  <c:v>Top 10%</c:v>
                </c:pt>
              </c:strCache>
            </c:strRef>
          </c:tx>
          <c:spPr>
            <a:solidFill>
              <a:schemeClr val="accent6"/>
            </a:solidFill>
            <a:ln>
              <a:solidFill>
                <a:schemeClr val="accent6"/>
              </a:solidFill>
            </a:ln>
            <a:effectLst/>
          </c:spPr>
          <c:invertIfNegative val="0"/>
          <c:cat>
            <c:strRef>
              <c:f>r_vote!$D$1:$G$1</c:f>
              <c:strCache>
                <c:ptCount val="4"/>
                <c:pt idx="0">
                  <c:v>1983-87</c:v>
                </c:pt>
                <c:pt idx="1">
                  <c:v>1991-95</c:v>
                </c:pt>
                <c:pt idx="2">
                  <c:v>2002-09</c:v>
                </c:pt>
                <c:pt idx="3">
                  <c:v>2015-19</c:v>
                </c:pt>
              </c:strCache>
            </c:strRef>
          </c:cat>
          <c:val>
            <c:numRef>
              <c:f>r_vote!$D$7:$G$7</c:f>
              <c:numCache>
                <c:formatCode>General</c:formatCode>
                <c:ptCount val="4"/>
                <c:pt idx="0">
                  <c:v>0.47101557832775803</c:v>
                </c:pt>
                <c:pt idx="1">
                  <c:v>0.4483237045947881</c:v>
                </c:pt>
                <c:pt idx="2">
                  <c:v>0.49547060522565117</c:v>
                </c:pt>
                <c:pt idx="3">
                  <c:v>0.44779947825579203</c:v>
                </c:pt>
              </c:numCache>
            </c:numRef>
          </c:val>
          <c:extLst xmlns:c16r2="http://schemas.microsoft.com/office/drawing/2015/06/chart">
            <c:ext xmlns:c16="http://schemas.microsoft.com/office/drawing/2014/chart" uri="{C3380CC4-5D6E-409C-BE32-E72D297353CC}">
              <c16:uniqueId val="{00000005-E32E-4AB9-87A6-219B3EB22032}"/>
            </c:ext>
          </c:extLst>
        </c:ser>
        <c:dLbls>
          <c:showLegendKey val="0"/>
          <c:showVal val="0"/>
          <c:showCatName val="0"/>
          <c:showSerName val="0"/>
          <c:showPercent val="0"/>
          <c:showBubbleSize val="0"/>
        </c:dLbls>
        <c:gapWidth val="219"/>
        <c:overlap val="-27"/>
        <c:axId val="-712723680"/>
        <c:axId val="-712722592"/>
        <c:extLst xmlns:c16r2="http://schemas.microsoft.com/office/drawing/2015/06/chart"/>
      </c:barChart>
      <c:catAx>
        <c:axId val="-712723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2592"/>
        <c:crosses val="autoZero"/>
        <c:auto val="1"/>
        <c:lblAlgn val="ctr"/>
        <c:lblOffset val="100"/>
        <c:noMultiLvlLbl val="0"/>
      </c:catAx>
      <c:valAx>
        <c:axId val="-71272259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712723680"/>
        <c:crosses val="autoZero"/>
        <c:crossBetween val="between"/>
      </c:valAx>
      <c:spPr>
        <a:noFill/>
        <a:ln>
          <a:solidFill>
            <a:sysClr val="windowText" lastClr="000000"/>
          </a:solidFill>
        </a:ln>
        <a:effectLst/>
      </c:spPr>
    </c:plotArea>
    <c:legend>
      <c:legendPos val="b"/>
      <c:layout>
        <c:manualLayout>
          <c:xMode val="edge"/>
          <c:yMode val="edge"/>
          <c:x val="0.51638247063379406"/>
          <c:y val="0.121546634599545"/>
          <c:w val="0.45844497871733197"/>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withinLinearReversed" id="25">
  <a:schemeClr val="accent5"/>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withinLinearReversed" id="25">
  <a:schemeClr val="accent5"/>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7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5">
    <tabColor theme="8" tint="0.79998168889431442"/>
  </sheetPr>
  <sheetViews>
    <sheetView zoomScale="86"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4">
    <tabColor theme="7" tint="0.79998168889431442"/>
  </sheetPr>
  <sheetViews>
    <sheetView zoomScale="84"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5">
    <tabColor theme="7" tint="0.79998168889431442"/>
  </sheetPr>
  <sheetViews>
    <sheetView zoomScale="86"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6">
    <tabColor theme="7" tint="0.79998168889431442"/>
  </sheetPr>
  <sheetViews>
    <sheetView zoomScale="8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7">
    <tabColor theme="7" tint="0.79998168889431442"/>
  </sheetPr>
  <sheetViews>
    <sheetView zoomScale="8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8">
    <tabColor theme="7" tint="0.79998168889431442"/>
  </sheetPr>
  <sheetViews>
    <sheetView zoomScale="8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9">
    <tabColor theme="7" tint="0.79998168889431442"/>
  </sheetPr>
  <sheetViews>
    <sheetView zoomScale="85"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2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1">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2">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3">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1">
    <tabColor theme="8" tint="0.79998168889431442"/>
  </sheetPr>
  <sheetViews>
    <sheetView zoomScale="85"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4">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5">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7">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3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32">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33">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34">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35">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36">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42">
    <tabColor theme="8" tint="0.79998168889431442"/>
  </sheetPr>
  <sheetViews>
    <sheetView zoomScale="85"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37">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9">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4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41">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43">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44">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45">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46">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47">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Chart3">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9" tint="0.79998168889431442"/>
  </sheetPr>
  <sheetViews>
    <sheetView zoomScale="84"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48">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49">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50">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52">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53">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54">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55">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56">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Chart4">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57">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8">
    <tabColor theme="9" tint="0.79998168889431442"/>
  </sheetPr>
  <sheetViews>
    <sheetView zoomScale="86"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58">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59">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61">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62">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63">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64">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65">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codeName="Chart5">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codeName="Graphique66">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codeName="Graphique67">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9">
    <tabColor theme="9" tint="0.79998168889431442"/>
  </sheetPr>
  <sheetViews>
    <sheetView zoomScale="85"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68">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codeName="Graphique70">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codeName="Chart6">
    <tabColor theme="5" tint="0.59999389629810485"/>
  </sheetPr>
  <sheetViews>
    <sheetView zoomScale="93"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codeName="Chart7">
    <tabColor theme="5" tint="0.59999389629810485"/>
  </sheetPr>
  <sheetViews>
    <sheetView zoomScale="85"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codeName="Chart8">
    <tabColor theme="5" tint="0.59999389629810485"/>
  </sheetPr>
  <sheetViews>
    <sheetView zoomScale="70" workbookViewId="0"/>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codeName="Chart9">
    <tabColor theme="5" tint="0.59999389629810485"/>
  </sheetPr>
  <sheetViews>
    <sheetView zoomScale="70" workbookViewId="0"/>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codeName="Chart10">
    <tabColor theme="5" tint="0.59999389629810485"/>
  </sheetPr>
  <sheetViews>
    <sheetView zoomScale="70" workbookViewId="0"/>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codeName="Chart11">
    <tabColor theme="5" tint="0.59999389629810485"/>
  </sheetPr>
  <sheetViews>
    <sheetView zoomScale="70" workbookViewId="0"/>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codeName="Chart12">
    <tabColor theme="5" tint="0.59999389629810485"/>
  </sheetPr>
  <sheetViews>
    <sheetView zoomScale="70" workbookViewId="0"/>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codeName="Chart13">
    <tabColor theme="5" tint="0.59999389629810485"/>
  </sheetPr>
  <sheetViews>
    <sheetView zoomScale="7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0">
    <tabColor theme="9" tint="0.79998168889431442"/>
  </sheetPr>
  <sheetViews>
    <sheetView zoomScale="85" workbookViewId="0" zoomToFit="1"/>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codeName="Chart14">
    <tabColor theme="5" tint="0.59999389629810485"/>
  </sheetPr>
  <sheetViews>
    <sheetView zoomScale="70"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2">
    <tabColor theme="7" tint="0.79998168889431442"/>
  </sheetPr>
  <sheetViews>
    <sheetView zoomScale="86"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3">
    <tabColor theme="7" tint="0.79998168889431442"/>
  </sheetPr>
  <sheetViews>
    <sheetView zoomScale="84"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8.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0.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2.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94628" cy="6069419"/>
    <xdr:graphicFrame macro="">
      <xdr:nvGraphicFramePr>
        <xdr:cNvPr id="2" name="Graphique 1">
          <a:extLst>
            <a:ext uri="{FF2B5EF4-FFF2-40B4-BE49-F238E27FC236}">
              <a16:creationId xmlns:a16="http://schemas.microsoft.com/office/drawing/2014/main" xmlns:r="http://schemas.openxmlformats.org/officeDocument/2006/relationships"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the religion affiliations of the Portuguese adult population and its evolution over time since the 1980s.</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union membership status.</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self-perceived social class. Working class includes "lower class". Middle class includes "no class" and "upper class".</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0.06932</cdr:x>
      <cdr:y>0.8904</cdr:y>
    </cdr:from>
    <cdr:to>
      <cdr:x>0.98314</cdr:x>
      <cdr:y>0.97852</cdr:y>
    </cdr:to>
    <cdr:sp macro="" textlink="">
      <cdr:nvSpPr>
        <cdr:cNvPr id="2" name="Text Box 1"/>
        <cdr:cNvSpPr txBox="1">
          <a:spLocks xmlns:a="http://schemas.openxmlformats.org/drawingml/2006/main" noChangeArrowheads="1"/>
        </cdr:cNvSpPr>
      </cdr:nvSpPr>
      <cdr:spPr bwMode="auto">
        <a:xfrm xmlns:a="http://schemas.openxmlformats.org/drawingml/2006/main">
          <a:off x="645042" y="5410957"/>
          <a:ext cx="8503479" cy="535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country of origin. </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education group.</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Left Bloc by income group.</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xmlns:r="http://schemas.openxmlformats.org/officeDocument/2006/relationships" xmln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gender.</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union membership.</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church attendance of the Portuguese adult population and its evolution over time since the 1980s.</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self-perceived social class. Working class includes "lower class". Middle class includes "no class" and "upper class".</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0.07315</cdr:x>
      <cdr:y>0.90016</cdr:y>
    </cdr:from>
    <cdr:to>
      <cdr:x>0.98697</cdr:x>
      <cdr:y>0.98438</cdr:y>
    </cdr:to>
    <cdr:sp macro="" textlink="">
      <cdr:nvSpPr>
        <cdr:cNvPr id="2" name="Text Box 1"/>
        <cdr:cNvSpPr txBox="1">
          <a:spLocks xmlns:a="http://schemas.openxmlformats.org/drawingml/2006/main" noChangeArrowheads="1"/>
        </cdr:cNvSpPr>
      </cdr:nvSpPr>
      <cdr:spPr bwMode="auto">
        <a:xfrm xmlns:a="http://schemas.openxmlformats.org/drawingml/2006/main">
          <a:off x="680650" y="5470303"/>
          <a:ext cx="8503479" cy="511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 Bloc by country of origin. </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a:extLst>
            <a:ext uri="{FF2B5EF4-FFF2-40B4-BE49-F238E27FC236}">
              <a16:creationId xmlns:a16="http://schemas.microsoft.com/office/drawing/2014/main" xmlns:r="http://schemas.openxmlformats.org/officeDocument/2006/relationships" xmln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Portugal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bias of highest-educated voters towards DRP / SP / Communists, Greens / Left Bloc / Christian Democrats.</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xmlns:r="http://schemas.openxmlformats.org/officeDocument/2006/relationships" xmln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Portugal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bias of top-income voters towards </a:t>
          </a:r>
          <a:r>
            <a:rPr lang="fr-FR" sz="1400" baseline="0">
              <a:effectLst/>
              <a:latin typeface="Arial"/>
              <a:ea typeface="+mn-ea"/>
              <a:cs typeface="Arial"/>
            </a:rPr>
            <a:t>towards DRP / SP / Communists, Greens / Left Bloc / Christian Democrats.</a:t>
          </a:r>
          <a:r>
            <a:rPr lang="fr-FR" sz="1400">
              <a:latin typeface="Arial"/>
              <a:cs typeface="Arial"/>
            </a:rPr>
            <a:t> </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00000000-0008-0000-4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00000000-0008-0000-4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9.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00000000-0008-0000-4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00000000-0008-0000-4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1.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09CF5444-36A3-4503-892D-E3373BE2D0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B7906FF2-A0A5-4C55-ACC0-719095FBDB8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3.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a:extLst>
            <a:ext uri="{FF2B5EF4-FFF2-40B4-BE49-F238E27FC236}">
              <a16:creationId xmlns:a16="http://schemas.microsoft.com/office/drawing/2014/main" xmlns:r="http://schemas.openxmlformats.org/officeDocument/2006/relationships" xmlns="" id="{E47E5819-4700-4A61-B18B-67C02A3411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0.84674</cdr:y>
    </cdr:from>
    <cdr:to>
      <cdr:x>0.98051</cdr:x>
      <cdr:y>0.9707</cdr:y>
    </cdr:to>
    <cdr:sp macro="" textlink="">
      <cdr:nvSpPr>
        <cdr:cNvPr id="2" name="Text Box 1"/>
        <cdr:cNvSpPr txBox="1">
          <a:spLocks xmlns:a="http://schemas.openxmlformats.org/drawingml/2006/main" noChangeArrowheads="1"/>
        </cdr:cNvSpPr>
      </cdr:nvSpPr>
      <cdr:spPr bwMode="auto">
        <a:xfrm xmlns:a="http://schemas.openxmlformats.org/drawingml/2006/main">
          <a:off x="530502" y="5145647"/>
          <a:ext cx="8593556" cy="7533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country of birth of the Portuguese adult population and its evolution over time since the 2000s. </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education group.</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Portuguese political parties in lower house elections between 1975 and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decile.</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decile.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group.</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frequency of church attendance.</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employment status.</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region.</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urban versus rural location.</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gender.</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union membership status.</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0.84806</cdr:y>
    </cdr:from>
    <cdr:to>
      <cdr:x>0.95893</cdr:x>
      <cdr:y>0.9771</cdr:y>
    </cdr:to>
    <cdr:sp macro="" textlink="">
      <cdr:nvSpPr>
        <cdr:cNvPr id="3" name="Text Box 1"/>
        <cdr:cNvSpPr txBox="1">
          <a:spLocks xmlns:a="http://schemas.openxmlformats.org/drawingml/2006/main" noChangeArrowheads="1"/>
        </cdr:cNvSpPr>
      </cdr:nvSpPr>
      <cdr:spPr bwMode="auto">
        <a:xfrm xmlns:a="http://schemas.openxmlformats.org/drawingml/2006/main">
          <a:off x="419594" y="5155840"/>
          <a:ext cx="8499964" cy="784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shows the relative bias of tertiary-educated and top-income voters towards Socialists / Communists / Greens / Left bloc, after controlling for age, gender, religion, religiosity, employment and marital status, class, union membership, region and rural-urban location.</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marital status.</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social class. Working class includes "lower class". Middle class includes "no class" and "upper class".</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age.</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a:extLst>
            <a:ext uri="{FF2B5EF4-FFF2-40B4-BE49-F238E27FC236}">
              <a16:creationId xmlns:a16="http://schemas.microsoft.com/office/drawing/2014/main" xmlns:r="http://schemas.openxmlformats.org/officeDocument/2006/relationships"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country of birth.</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and top income voters and the share of other voters voting for Socialists / Communists / Greens / Left bloc, before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tertiary-educated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voters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primary educated voters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earners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0.85186</cdr:y>
    </cdr:from>
    <cdr:to>
      <cdr:x>0.95893</cdr:x>
      <cdr:y>0.9809</cdr:y>
    </cdr:to>
    <cdr:sp macro="" textlink="">
      <cdr:nvSpPr>
        <cdr:cNvPr id="3" name="Text Box 1"/>
        <cdr:cNvSpPr txBox="1">
          <a:spLocks xmlns:a="http://schemas.openxmlformats.org/drawingml/2006/main" noChangeArrowheads="1"/>
        </cdr:cNvSpPr>
      </cdr:nvSpPr>
      <cdr:spPr bwMode="auto">
        <a:xfrm xmlns:a="http://schemas.openxmlformats.org/drawingml/2006/main">
          <a:off x="419768" y="5176746"/>
          <a:ext cx="8503479" cy="7841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declaring no religion and the share of other voters voting for Socialists / Communists / Greens / Left bloc, as well as the same difference between Catholics and others voters.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perceiving themselves as "working class" and the share of other voters perceiving themselves as "middle class" or "no class"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never going to church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rural areas and the share of urban areas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a:t>
          </a:r>
          <a:r>
            <a:rPr lang="fr-FR" sz="1400" baseline="0">
              <a:effectLst/>
              <a:latin typeface="Arial"/>
              <a:ea typeface="+mn-ea"/>
              <a:cs typeface="Arial"/>
            </a:rPr>
            <a:t>Socialists / Communists / Greens / Left bloc</a:t>
          </a:r>
          <a:r>
            <a:rPr lang="fr-FR" sz="1400" baseline="0">
              <a:latin typeface="Arial"/>
              <a:ea typeface="+mn-ea"/>
              <a:cs typeface="Arial"/>
            </a:rPr>
            <a:t>,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union members and the share of other voters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20-39 and the share of voters older than 40 voting for Socialists / Communists / Greens / Left bloc,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education group.</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xmlns:r="http://schemas.openxmlformats.org/officeDocument/2006/relationships"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age.</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Portuguese political parties in lower house elections between 1975 and 2019.</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gender.</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union membership status.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self-perceived social class. Working class includes "lower class". Middle class includes "no class" and "upper class".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0.07059</cdr:x>
      <cdr:y>0.88063</cdr:y>
    </cdr:from>
    <cdr:to>
      <cdr:x>0.98441</cdr:x>
      <cdr:y>0.97461</cdr:y>
    </cdr:to>
    <cdr:sp macro="" textlink="">
      <cdr:nvSpPr>
        <cdr:cNvPr id="2" name="Text Box 1"/>
        <cdr:cNvSpPr txBox="1">
          <a:spLocks xmlns:a="http://schemas.openxmlformats.org/drawingml/2006/main" noChangeArrowheads="1"/>
        </cdr:cNvSpPr>
      </cdr:nvSpPr>
      <cdr:spPr bwMode="auto">
        <a:xfrm xmlns:a="http://schemas.openxmlformats.org/drawingml/2006/main">
          <a:off x="656912" y="5351612"/>
          <a:ext cx="8503479" cy="571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Party by country of origin. </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education level.</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3679" cy="6068786"/>
    <xdr:graphicFrame macro="">
      <xdr:nvGraphicFramePr>
        <xdr:cNvPr id="2" name="Graphique 1">
          <a:extLst>
            <a:ext uri="{FF2B5EF4-FFF2-40B4-BE49-F238E27FC236}">
              <a16:creationId xmlns:a16="http://schemas.microsoft.com/office/drawing/2014/main" xmlns:r="http://schemas.openxmlformats.org/officeDocument/2006/relationships"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education group.</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income group.</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a:extLst>
            <a:ext uri="{FF2B5EF4-FFF2-40B4-BE49-F238E27FC236}">
              <a16:creationId xmlns:a16="http://schemas.microsoft.com/office/drawing/2014/main" xmlns:r="http://schemas.openxmlformats.org/officeDocument/2006/relationships"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age.</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Portuguese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Communists / Greens by gender.</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79"/>
  <sheetViews>
    <sheetView tabSelected="1" workbookViewId="0">
      <selection sqref="A1:B1"/>
    </sheetView>
  </sheetViews>
  <sheetFormatPr baseColWidth="10" defaultColWidth="10.6640625" defaultRowHeight="13.8"/>
  <cols>
    <col min="1" max="1" width="20.109375" style="37" customWidth="1"/>
    <col min="2" max="2" width="107" style="36" customWidth="1"/>
    <col min="3" max="16384" width="10.6640625" style="36"/>
  </cols>
  <sheetData>
    <row r="1" spans="1:2" ht="109.5" customHeight="1" thickBot="1">
      <c r="A1" s="191" t="s">
        <v>423</v>
      </c>
      <c r="B1" s="192"/>
    </row>
    <row r="2" spans="1:2" ht="17.25" customHeight="1" thickBot="1">
      <c r="A2" s="193" t="s">
        <v>299</v>
      </c>
      <c r="B2" s="194"/>
    </row>
    <row r="3" spans="1:2">
      <c r="A3" s="175" t="s">
        <v>337</v>
      </c>
      <c r="B3" s="176" t="s">
        <v>300</v>
      </c>
    </row>
    <row r="4" spans="1:2" s="239" customFormat="1" ht="43.8" customHeight="1">
      <c r="A4" s="177" t="s">
        <v>338</v>
      </c>
      <c r="B4" s="238" t="s">
        <v>420</v>
      </c>
    </row>
    <row r="5" spans="1:2" s="174" customFormat="1">
      <c r="A5" s="177" t="s">
        <v>413</v>
      </c>
      <c r="B5" s="180" t="s">
        <v>416</v>
      </c>
    </row>
    <row r="6" spans="1:2" ht="14.4" thickBot="1">
      <c r="A6" s="178" t="s">
        <v>406</v>
      </c>
      <c r="B6" s="179" t="s">
        <v>301</v>
      </c>
    </row>
    <row r="7" spans="1:2" ht="14.4" thickBot="1">
      <c r="A7" s="195" t="s">
        <v>103</v>
      </c>
      <c r="B7" s="196"/>
    </row>
    <row r="8" spans="1:2">
      <c r="A8" s="160" t="s">
        <v>339</v>
      </c>
      <c r="B8" s="161" t="s">
        <v>414</v>
      </c>
    </row>
    <row r="9" spans="1:2">
      <c r="A9" s="162" t="s">
        <v>340</v>
      </c>
      <c r="B9" s="163" t="s">
        <v>302</v>
      </c>
    </row>
    <row r="10" spans="1:2">
      <c r="A10" s="162" t="s">
        <v>341</v>
      </c>
      <c r="B10" s="164" t="s">
        <v>303</v>
      </c>
    </row>
    <row r="11" spans="1:2" ht="14.4" thickBot="1">
      <c r="A11" s="162" t="s">
        <v>342</v>
      </c>
      <c r="B11" s="164" t="s">
        <v>304</v>
      </c>
    </row>
    <row r="12" spans="1:2" ht="14.4" thickBot="1">
      <c r="A12" s="197" t="s">
        <v>334</v>
      </c>
      <c r="B12" s="198"/>
    </row>
    <row r="13" spans="1:2">
      <c r="A13" s="154" t="s">
        <v>343</v>
      </c>
      <c r="B13" s="39" t="s">
        <v>424</v>
      </c>
    </row>
    <row r="14" spans="1:2">
      <c r="A14" s="154" t="s">
        <v>344</v>
      </c>
      <c r="B14" s="39" t="s">
        <v>425</v>
      </c>
    </row>
    <row r="15" spans="1:2">
      <c r="A15" s="154" t="s">
        <v>345</v>
      </c>
      <c r="B15" s="155" t="s">
        <v>426</v>
      </c>
    </row>
    <row r="16" spans="1:2">
      <c r="A16" s="154" t="s">
        <v>346</v>
      </c>
      <c r="B16" s="39" t="s">
        <v>427</v>
      </c>
    </row>
    <row r="17" spans="1:2">
      <c r="A17" s="154" t="s">
        <v>347</v>
      </c>
      <c r="B17" s="155" t="s">
        <v>428</v>
      </c>
    </row>
    <row r="18" spans="1:2">
      <c r="A18" s="154" t="s">
        <v>348</v>
      </c>
      <c r="B18" s="39" t="s">
        <v>429</v>
      </c>
    </row>
    <row r="19" spans="1:2">
      <c r="A19" s="154" t="s">
        <v>349</v>
      </c>
      <c r="B19" s="39" t="s">
        <v>430</v>
      </c>
    </row>
    <row r="20" spans="1:2">
      <c r="A20" s="154" t="s">
        <v>350</v>
      </c>
      <c r="B20" s="155" t="s">
        <v>431</v>
      </c>
    </row>
    <row r="21" spans="1:2">
      <c r="A21" s="154" t="s">
        <v>351</v>
      </c>
      <c r="B21" s="39" t="s">
        <v>432</v>
      </c>
    </row>
    <row r="22" spans="1:2">
      <c r="A22" s="154" t="s">
        <v>352</v>
      </c>
      <c r="B22" s="155" t="s">
        <v>433</v>
      </c>
    </row>
    <row r="23" spans="1:2">
      <c r="A23" s="154" t="s">
        <v>353</v>
      </c>
      <c r="B23" s="39" t="s">
        <v>434</v>
      </c>
    </row>
    <row r="24" spans="1:2">
      <c r="A24" s="154" t="s">
        <v>354</v>
      </c>
      <c r="B24" s="39" t="s">
        <v>435</v>
      </c>
    </row>
    <row r="25" spans="1:2">
      <c r="A25" s="154" t="s">
        <v>355</v>
      </c>
      <c r="B25" s="39" t="s">
        <v>436</v>
      </c>
    </row>
    <row r="26" spans="1:2">
      <c r="A26" s="154" t="s">
        <v>356</v>
      </c>
      <c r="B26" s="39" t="s">
        <v>437</v>
      </c>
    </row>
    <row r="27" spans="1:2">
      <c r="A27" s="154" t="s">
        <v>357</v>
      </c>
      <c r="B27" s="39" t="s">
        <v>438</v>
      </c>
    </row>
    <row r="28" spans="1:2">
      <c r="A28" s="154" t="s">
        <v>358</v>
      </c>
      <c r="B28" s="39" t="s">
        <v>439</v>
      </c>
    </row>
    <row r="29" spans="1:2" ht="18" customHeight="1">
      <c r="A29" s="154" t="s">
        <v>359</v>
      </c>
      <c r="B29" s="188" t="s">
        <v>440</v>
      </c>
    </row>
    <row r="30" spans="1:2">
      <c r="A30" s="154" t="s">
        <v>360</v>
      </c>
      <c r="B30" s="39" t="s">
        <v>441</v>
      </c>
    </row>
    <row r="31" spans="1:2">
      <c r="A31" s="154" t="s">
        <v>361</v>
      </c>
      <c r="B31" s="39" t="s">
        <v>442</v>
      </c>
    </row>
    <row r="32" spans="1:2">
      <c r="A32" s="154" t="s">
        <v>362</v>
      </c>
      <c r="B32" s="39" t="s">
        <v>443</v>
      </c>
    </row>
    <row r="33" spans="1:2">
      <c r="A33" s="154" t="s">
        <v>363</v>
      </c>
      <c r="B33" s="155" t="s">
        <v>444</v>
      </c>
    </row>
    <row r="34" spans="1:2">
      <c r="A34" s="154" t="s">
        <v>364</v>
      </c>
      <c r="B34" s="155" t="s">
        <v>445</v>
      </c>
    </row>
    <row r="35" spans="1:2">
      <c r="A35" s="154" t="s">
        <v>365</v>
      </c>
      <c r="B35" s="39" t="s">
        <v>446</v>
      </c>
    </row>
    <row r="36" spans="1:2">
      <c r="A36" s="154" t="s">
        <v>366</v>
      </c>
      <c r="B36" s="39" t="s">
        <v>447</v>
      </c>
    </row>
    <row r="37" spans="1:2">
      <c r="A37" s="154" t="s">
        <v>367</v>
      </c>
      <c r="B37" s="39" t="s">
        <v>448</v>
      </c>
    </row>
    <row r="38" spans="1:2">
      <c r="A38" s="154" t="s">
        <v>368</v>
      </c>
      <c r="B38" s="39" t="s">
        <v>449</v>
      </c>
    </row>
    <row r="39" spans="1:2" ht="14.4" thickBot="1">
      <c r="A39" s="154" t="s">
        <v>369</v>
      </c>
      <c r="B39" s="39" t="s">
        <v>450</v>
      </c>
    </row>
    <row r="40" spans="1:2" ht="15" customHeight="1" thickBot="1">
      <c r="A40" s="199" t="s">
        <v>104</v>
      </c>
      <c r="B40" s="200"/>
    </row>
    <row r="41" spans="1:2">
      <c r="A41" s="165" t="s">
        <v>370</v>
      </c>
      <c r="B41" s="167" t="s">
        <v>306</v>
      </c>
    </row>
    <row r="42" spans="1:2">
      <c r="A42" s="165" t="s">
        <v>371</v>
      </c>
      <c r="B42" s="166" t="s">
        <v>305</v>
      </c>
    </row>
    <row r="43" spans="1:2">
      <c r="A43" s="165" t="s">
        <v>372</v>
      </c>
      <c r="B43" s="166" t="s">
        <v>307</v>
      </c>
    </row>
    <row r="44" spans="1:2">
      <c r="A44" s="165" t="s">
        <v>373</v>
      </c>
      <c r="B44" s="166" t="s">
        <v>308</v>
      </c>
    </row>
    <row r="45" spans="1:2">
      <c r="A45" s="165" t="s">
        <v>374</v>
      </c>
      <c r="B45" s="166" t="s">
        <v>309</v>
      </c>
    </row>
    <row r="46" spans="1:2">
      <c r="A46" s="165" t="s">
        <v>375</v>
      </c>
      <c r="B46" s="166" t="s">
        <v>310</v>
      </c>
    </row>
    <row r="47" spans="1:2">
      <c r="A47" s="165" t="s">
        <v>376</v>
      </c>
      <c r="B47" s="166" t="s">
        <v>311</v>
      </c>
    </row>
    <row r="48" spans="1:2">
      <c r="A48" s="165" t="s">
        <v>377</v>
      </c>
      <c r="B48" s="166" t="s">
        <v>312</v>
      </c>
    </row>
    <row r="49" spans="1:2">
      <c r="A49" s="165" t="s">
        <v>378</v>
      </c>
      <c r="B49" s="166" t="s">
        <v>313</v>
      </c>
    </row>
    <row r="50" spans="1:2">
      <c r="A50" s="165" t="s">
        <v>379</v>
      </c>
      <c r="B50" s="166" t="s">
        <v>331</v>
      </c>
    </row>
    <row r="51" spans="1:2">
      <c r="A51" s="165" t="s">
        <v>380</v>
      </c>
      <c r="B51" s="166" t="s">
        <v>314</v>
      </c>
    </row>
    <row r="52" spans="1:2">
      <c r="A52" s="165" t="s">
        <v>381</v>
      </c>
      <c r="B52" s="166" t="s">
        <v>315</v>
      </c>
    </row>
    <row r="53" spans="1:2">
      <c r="A53" s="165" t="s">
        <v>382</v>
      </c>
      <c r="B53" s="166" t="s">
        <v>316</v>
      </c>
    </row>
    <row r="54" spans="1:2">
      <c r="A54" s="165" t="s">
        <v>383</v>
      </c>
      <c r="B54" s="166" t="s">
        <v>317</v>
      </c>
    </row>
    <row r="55" spans="1:2">
      <c r="A55" s="165" t="s">
        <v>384</v>
      </c>
      <c r="B55" s="166" t="s">
        <v>318</v>
      </c>
    </row>
    <row r="56" spans="1:2">
      <c r="A56" s="165" t="s">
        <v>385</v>
      </c>
      <c r="B56" s="167" t="s">
        <v>320</v>
      </c>
    </row>
    <row r="57" spans="1:2">
      <c r="A57" s="165" t="s">
        <v>386</v>
      </c>
      <c r="B57" s="166" t="s">
        <v>319</v>
      </c>
    </row>
    <row r="58" spans="1:2">
      <c r="A58" s="165" t="s">
        <v>387</v>
      </c>
      <c r="B58" s="166" t="s">
        <v>321</v>
      </c>
    </row>
    <row r="59" spans="1:2">
      <c r="A59" s="165" t="s">
        <v>388</v>
      </c>
      <c r="B59" s="166" t="s">
        <v>451</v>
      </c>
    </row>
    <row r="60" spans="1:2">
      <c r="A60" s="165" t="s">
        <v>389</v>
      </c>
      <c r="B60" s="166" t="s">
        <v>452</v>
      </c>
    </row>
    <row r="61" spans="1:2">
      <c r="A61" s="165" t="s">
        <v>390</v>
      </c>
      <c r="B61" s="166" t="s">
        <v>453</v>
      </c>
    </row>
    <row r="62" spans="1:2">
      <c r="A62" s="165" t="s">
        <v>391</v>
      </c>
      <c r="B62" s="166" t="s">
        <v>454</v>
      </c>
    </row>
    <row r="63" spans="1:2">
      <c r="A63" s="165" t="s">
        <v>392</v>
      </c>
      <c r="B63" s="166" t="s">
        <v>455</v>
      </c>
    </row>
    <row r="64" spans="1:2">
      <c r="A64" s="165" t="s">
        <v>393</v>
      </c>
      <c r="B64" s="166" t="s">
        <v>456</v>
      </c>
    </row>
    <row r="65" spans="1:2">
      <c r="A65" s="165" t="s">
        <v>394</v>
      </c>
      <c r="B65" s="166" t="s">
        <v>457</v>
      </c>
    </row>
    <row r="66" spans="1:2">
      <c r="A66" s="165" t="s">
        <v>395</v>
      </c>
      <c r="B66" s="166" t="s">
        <v>458</v>
      </c>
    </row>
    <row r="67" spans="1:2">
      <c r="A67" s="165" t="s">
        <v>396</v>
      </c>
      <c r="B67" s="167" t="s">
        <v>459</v>
      </c>
    </row>
    <row r="68" spans="1:2">
      <c r="A68" s="165" t="s">
        <v>397</v>
      </c>
      <c r="B68" s="166" t="s">
        <v>322</v>
      </c>
    </row>
    <row r="69" spans="1:2">
      <c r="A69" s="165" t="s">
        <v>398</v>
      </c>
      <c r="B69" s="166" t="s">
        <v>323</v>
      </c>
    </row>
    <row r="70" spans="1:2">
      <c r="A70" s="165" t="s">
        <v>399</v>
      </c>
      <c r="B70" s="166" t="s">
        <v>324</v>
      </c>
    </row>
    <row r="71" spans="1:2">
      <c r="A71" s="165" t="s">
        <v>400</v>
      </c>
      <c r="B71" s="166" t="s">
        <v>325</v>
      </c>
    </row>
    <row r="72" spans="1:2">
      <c r="A72" s="165" t="s">
        <v>401</v>
      </c>
      <c r="B72" s="167" t="s">
        <v>326</v>
      </c>
    </row>
    <row r="73" spans="1:2">
      <c r="A73" s="165" t="s">
        <v>402</v>
      </c>
      <c r="B73" s="166" t="s">
        <v>327</v>
      </c>
    </row>
    <row r="74" spans="1:2">
      <c r="A74" s="165" t="s">
        <v>403</v>
      </c>
      <c r="B74" s="166" t="s">
        <v>328</v>
      </c>
    </row>
    <row r="75" spans="1:2">
      <c r="A75" s="165" t="s">
        <v>404</v>
      </c>
      <c r="B75" s="166" t="s">
        <v>329</v>
      </c>
    </row>
    <row r="76" spans="1:2" ht="14.4" thickBot="1">
      <c r="A76" s="165" t="s">
        <v>405</v>
      </c>
      <c r="B76" s="167" t="s">
        <v>330</v>
      </c>
    </row>
    <row r="77" spans="1:2" ht="15" customHeight="1" thickBot="1">
      <c r="A77" s="189" t="s">
        <v>102</v>
      </c>
      <c r="B77" s="190"/>
    </row>
    <row r="78" spans="1:2">
      <c r="A78" s="156" t="s">
        <v>407</v>
      </c>
      <c r="B78" s="157" t="s">
        <v>332</v>
      </c>
    </row>
    <row r="79" spans="1:2" ht="14.4" thickBot="1">
      <c r="A79" s="158" t="s">
        <v>408</v>
      </c>
      <c r="B79" s="159" t="s">
        <v>333</v>
      </c>
    </row>
  </sheetData>
  <mergeCells count="6">
    <mergeCell ref="A77:B77"/>
    <mergeCell ref="A1:B1"/>
    <mergeCell ref="A2:B2"/>
    <mergeCell ref="A7:B7"/>
    <mergeCell ref="A12:B12"/>
    <mergeCell ref="A40:B4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1"/>
  </sheetPr>
  <dimension ref="A1:CU5"/>
  <sheetViews>
    <sheetView topLeftCell="BY1" workbookViewId="0">
      <selection activeCell="AW1" sqref="AW1"/>
    </sheetView>
  </sheetViews>
  <sheetFormatPr baseColWidth="10" defaultColWidth="8.6640625" defaultRowHeight="14.4"/>
  <sheetData>
    <row r="1" spans="1:99">
      <c r="A1" t="s">
        <v>90</v>
      </c>
      <c r="B1" t="s">
        <v>91</v>
      </c>
      <c r="C1" t="s">
        <v>92</v>
      </c>
      <c r="D1" t="s">
        <v>460</v>
      </c>
      <c r="E1" t="s">
        <v>461</v>
      </c>
      <c r="F1" t="s">
        <v>462</v>
      </c>
      <c r="G1" t="s">
        <v>463</v>
      </c>
      <c r="H1" t="s">
        <v>464</v>
      </c>
      <c r="I1" t="s">
        <v>465</v>
      </c>
      <c r="J1" t="s">
        <v>466</v>
      </c>
      <c r="K1" t="s">
        <v>467</v>
      </c>
      <c r="L1" t="s">
        <v>468</v>
      </c>
      <c r="M1" t="s">
        <v>469</v>
      </c>
      <c r="N1" t="s">
        <v>470</v>
      </c>
      <c r="O1" t="s">
        <v>471</v>
      </c>
      <c r="P1" t="s">
        <v>472</v>
      </c>
      <c r="Q1" t="s">
        <v>473</v>
      </c>
      <c r="R1" t="s">
        <v>474</v>
      </c>
      <c r="S1" t="s">
        <v>475</v>
      </c>
      <c r="T1" t="s">
        <v>476</v>
      </c>
      <c r="U1" t="s">
        <v>477</v>
      </c>
      <c r="V1" t="s">
        <v>478</v>
      </c>
      <c r="W1" t="s">
        <v>479</v>
      </c>
      <c r="X1" t="s">
        <v>480</v>
      </c>
      <c r="Y1" t="s">
        <v>481</v>
      </c>
      <c r="Z1" t="s">
        <v>482</v>
      </c>
      <c r="AA1" t="s">
        <v>483</v>
      </c>
      <c r="AB1" t="s">
        <v>484</v>
      </c>
      <c r="AC1" t="s">
        <v>485</v>
      </c>
      <c r="AD1" t="s">
        <v>486</v>
      </c>
      <c r="AE1" t="s">
        <v>487</v>
      </c>
      <c r="AF1" t="s">
        <v>488</v>
      </c>
      <c r="AG1" t="s">
        <v>489</v>
      </c>
      <c r="AH1" t="s">
        <v>490</v>
      </c>
      <c r="AI1" t="s">
        <v>491</v>
      </c>
      <c r="AJ1" t="s">
        <v>492</v>
      </c>
      <c r="AK1" t="s">
        <v>493</v>
      </c>
      <c r="AL1" t="s">
        <v>494</v>
      </c>
      <c r="AM1" t="s">
        <v>495</v>
      </c>
      <c r="AN1" t="s">
        <v>496</v>
      </c>
      <c r="AO1" t="s">
        <v>497</v>
      </c>
      <c r="AP1" t="s">
        <v>498</v>
      </c>
      <c r="AQ1" t="s">
        <v>499</v>
      </c>
      <c r="AR1" t="s">
        <v>500</v>
      </c>
      <c r="AS1" t="s">
        <v>501</v>
      </c>
      <c r="AT1" t="s">
        <v>502</v>
      </c>
      <c r="AU1" t="s">
        <v>503</v>
      </c>
      <c r="AV1" t="s">
        <v>504</v>
      </c>
      <c r="AW1" t="s">
        <v>505</v>
      </c>
      <c r="AX1" t="s">
        <v>506</v>
      </c>
      <c r="AY1" t="s">
        <v>507</v>
      </c>
      <c r="AZ1" t="s">
        <v>508</v>
      </c>
      <c r="BA1" t="s">
        <v>509</v>
      </c>
      <c r="BB1" t="s">
        <v>510</v>
      </c>
      <c r="BC1" t="s">
        <v>511</v>
      </c>
      <c r="BD1" t="s">
        <v>512</v>
      </c>
      <c r="BE1" t="s">
        <v>513</v>
      </c>
      <c r="BF1" t="s">
        <v>514</v>
      </c>
      <c r="BG1" t="s">
        <v>515</v>
      </c>
      <c r="BH1" t="s">
        <v>516</v>
      </c>
      <c r="BI1" t="s">
        <v>517</v>
      </c>
      <c r="BJ1" t="s">
        <v>518</v>
      </c>
      <c r="BK1" t="s">
        <v>519</v>
      </c>
      <c r="BL1" t="s">
        <v>520</v>
      </c>
      <c r="BM1" t="s">
        <v>521</v>
      </c>
      <c r="BN1" t="s">
        <v>522</v>
      </c>
      <c r="BO1" t="s">
        <v>523</v>
      </c>
      <c r="BP1" t="s">
        <v>524</v>
      </c>
      <c r="BQ1" t="s">
        <v>525</v>
      </c>
      <c r="BR1" t="s">
        <v>526</v>
      </c>
      <c r="BS1" t="s">
        <v>527</v>
      </c>
      <c r="BT1" t="s">
        <v>528</v>
      </c>
      <c r="BU1" t="s">
        <v>529</v>
      </c>
      <c r="BV1" t="s">
        <v>530</v>
      </c>
      <c r="BW1" t="s">
        <v>531</v>
      </c>
      <c r="BX1" t="s">
        <v>532</v>
      </c>
      <c r="BY1" t="s">
        <v>533</v>
      </c>
      <c r="BZ1" t="s">
        <v>534</v>
      </c>
      <c r="CA1" t="s">
        <v>535</v>
      </c>
      <c r="CB1" t="s">
        <v>536</v>
      </c>
      <c r="CC1" t="s">
        <v>537</v>
      </c>
      <c r="CD1" t="s">
        <v>538</v>
      </c>
      <c r="CE1" t="s">
        <v>539</v>
      </c>
      <c r="CF1" t="s">
        <v>540</v>
      </c>
      <c r="CG1" t="s">
        <v>541</v>
      </c>
      <c r="CH1" t="s">
        <v>542</v>
      </c>
      <c r="CI1" t="s">
        <v>543</v>
      </c>
      <c r="CJ1" t="s">
        <v>544</v>
      </c>
      <c r="CK1" t="s">
        <v>545</v>
      </c>
      <c r="CL1" t="s">
        <v>546</v>
      </c>
      <c r="CM1" t="s">
        <v>547</v>
      </c>
      <c r="CN1" t="s">
        <v>548</v>
      </c>
      <c r="CO1" t="s">
        <v>549</v>
      </c>
      <c r="CP1" t="s">
        <v>550</v>
      </c>
      <c r="CQ1" t="s">
        <v>551</v>
      </c>
      <c r="CR1" t="s">
        <v>552</v>
      </c>
      <c r="CS1" t="s">
        <v>553</v>
      </c>
      <c r="CT1" t="s">
        <v>554</v>
      </c>
      <c r="CU1" t="s">
        <v>555</v>
      </c>
    </row>
    <row r="2" spans="1:99">
      <c r="A2">
        <v>1</v>
      </c>
      <c r="B2">
        <v>0</v>
      </c>
      <c r="C2" t="s">
        <v>166</v>
      </c>
      <c r="D2">
        <v>-2.6372101306915283</v>
      </c>
      <c r="E2">
        <v>-2.0072073936462402</v>
      </c>
      <c r="F2">
        <v>-7.9067392349243164</v>
      </c>
      <c r="G2">
        <v>2.7452361583709717</v>
      </c>
      <c r="H2">
        <v>6.3632278442382813</v>
      </c>
      <c r="I2">
        <v>12.297004699707031</v>
      </c>
      <c r="J2">
        <v>-1.9354203939437866</v>
      </c>
      <c r="K2">
        <v>-5.5338883399963379</v>
      </c>
      <c r="L2">
        <v>-8.5774974822998047</v>
      </c>
      <c r="M2">
        <v>-2.6372101306915283</v>
      </c>
      <c r="N2">
        <v>-2.0072073936462402</v>
      </c>
      <c r="O2">
        <v>-7.9067392349243164</v>
      </c>
      <c r="P2">
        <v>1.8078615665435791</v>
      </c>
      <c r="Q2">
        <v>3.4893507957458496</v>
      </c>
      <c r="R2">
        <v>5.9466071128845215</v>
      </c>
      <c r="S2">
        <v>-0.71000033617019653</v>
      </c>
      <c r="T2">
        <v>-2.3368556499481201</v>
      </c>
      <c r="U2">
        <v>-3.2127566337585449</v>
      </c>
      <c r="V2">
        <v>-2.787562370300293</v>
      </c>
      <c r="W2">
        <v>-2.7666587829589844</v>
      </c>
      <c r="X2">
        <v>-7.9346599578857422</v>
      </c>
      <c r="Y2">
        <v>-5.4238176345825195</v>
      </c>
      <c r="Z2">
        <v>-7.5835294723510742</v>
      </c>
      <c r="AA2">
        <v>1.4317171573638916</v>
      </c>
      <c r="AB2">
        <v>8.1634588241577148</v>
      </c>
      <c r="AC2">
        <v>9.0598669052124023</v>
      </c>
      <c r="AD2">
        <v>4.2363224029541016</v>
      </c>
      <c r="AE2">
        <v>-6.049534797668457</v>
      </c>
      <c r="AF2">
        <v>-6.1583743095397949</v>
      </c>
      <c r="AG2">
        <v>-15.83103084564209</v>
      </c>
      <c r="AH2">
        <v>29.830949783325195</v>
      </c>
      <c r="AI2">
        <v>32.443447113037109</v>
      </c>
      <c r="AJ2">
        <v>22.572196960449219</v>
      </c>
      <c r="AK2">
        <v>-23.729272842407227</v>
      </c>
      <c r="AL2">
        <v>-27.090818405151367</v>
      </c>
      <c r="AM2">
        <v>-19.399196624755859</v>
      </c>
      <c r="AN2">
        <v>9.3611698150634766</v>
      </c>
      <c r="AO2">
        <v>13.481437683105469</v>
      </c>
      <c r="AP2">
        <v>13.12286376953125</v>
      </c>
      <c r="AQ2">
        <v>24.758216857910156</v>
      </c>
      <c r="AR2">
        <v>26.12986946105957</v>
      </c>
      <c r="AS2">
        <v>12.41991138458252</v>
      </c>
      <c r="AT2">
        <v>7.5467138290405273</v>
      </c>
      <c r="AU2">
        <v>5.8691730499267578</v>
      </c>
      <c r="AV2">
        <v>5.7702817916870117</v>
      </c>
      <c r="AW2">
        <v>-19.377311706542969</v>
      </c>
      <c r="AX2">
        <v>-19.374761581420898</v>
      </c>
      <c r="AY2">
        <v>-12.247822761535645</v>
      </c>
      <c r="AZ2">
        <v>10.736081123352051</v>
      </c>
      <c r="BA2">
        <v>9.2782516479492187</v>
      </c>
      <c r="BB2">
        <v>4.6400895118713379</v>
      </c>
      <c r="BC2">
        <v>19.756280899047852</v>
      </c>
      <c r="BD2">
        <v>18.480712890625</v>
      </c>
      <c r="BE2">
        <v>9.9661092758178711</v>
      </c>
      <c r="BF2">
        <v>-13.282873153686523</v>
      </c>
      <c r="BG2">
        <v>-12.316575050354004</v>
      </c>
      <c r="BH2">
        <v>-7.1359353065490723</v>
      </c>
      <c r="BI2">
        <v>-12.71478271484375</v>
      </c>
      <c r="BJ2">
        <v>-15.16704273223877</v>
      </c>
      <c r="BK2">
        <v>-9.8253650665283203</v>
      </c>
      <c r="BL2">
        <v>-16.847061157226563</v>
      </c>
      <c r="BM2">
        <v>-18.166723251342773</v>
      </c>
      <c r="BN2">
        <v>-11.361109733581543</v>
      </c>
      <c r="BO2">
        <v>5.6225447654724121</v>
      </c>
      <c r="BP2">
        <v>7.1614303588867187</v>
      </c>
      <c r="BQ2">
        <v>1.5637838840484619</v>
      </c>
      <c r="BR2">
        <v>13.019572257995605</v>
      </c>
      <c r="BS2">
        <v>14.800681114196777</v>
      </c>
      <c r="BT2">
        <v>9.5606241226196289</v>
      </c>
      <c r="BU2">
        <v>32.280696868896484</v>
      </c>
      <c r="BV2">
        <v>32.311244964599609</v>
      </c>
      <c r="BW2">
        <v>29.426589965820312</v>
      </c>
      <c r="BX2">
        <v>-18.341577529907227</v>
      </c>
      <c r="BY2">
        <v>-22.689638137817383</v>
      </c>
      <c r="BZ2">
        <v>-23.432352066040039</v>
      </c>
      <c r="CA2">
        <v>-9.7599096298217773</v>
      </c>
      <c r="CB2">
        <v>-9.2032356262207031</v>
      </c>
      <c r="CC2">
        <v>-5.4104290008544922</v>
      </c>
      <c r="CD2">
        <v>14.753939628601074</v>
      </c>
      <c r="CE2">
        <v>15.980044364929199</v>
      </c>
      <c r="CF2">
        <v>12.169045448303223</v>
      </c>
      <c r="CG2">
        <v>4.377751350402832</v>
      </c>
      <c r="CH2">
        <v>0.58340305089950562</v>
      </c>
      <c r="CI2">
        <v>2.7510104179382324</v>
      </c>
      <c r="CJ2">
        <v>10.103632926940918</v>
      </c>
      <c r="CK2">
        <v>18.962276458740234</v>
      </c>
      <c r="CL2">
        <v>18.928104400634766</v>
      </c>
      <c r="CM2">
        <v>8.3986368179321289</v>
      </c>
      <c r="CN2">
        <v>7.106658935546875</v>
      </c>
      <c r="CO2">
        <v>3.2695975303649902</v>
      </c>
      <c r="CP2">
        <v>3.8382217884063721</v>
      </c>
      <c r="CQ2">
        <v>1.5550310611724854</v>
      </c>
      <c r="CR2">
        <v>2.3316738605499268</v>
      </c>
      <c r="CS2">
        <v>-11.820764541625977</v>
      </c>
      <c r="CT2">
        <v>-9.2714157104492187</v>
      </c>
      <c r="CU2">
        <v>-7.9582886695861816</v>
      </c>
    </row>
    <row r="3" spans="1:99">
      <c r="A3">
        <v>2</v>
      </c>
      <c r="B3">
        <v>0</v>
      </c>
      <c r="C3" t="s">
        <v>149</v>
      </c>
      <c r="D3">
        <v>-3.5738558769226074</v>
      </c>
      <c r="E3">
        <v>-0.4508318305015564</v>
      </c>
      <c r="F3">
        <v>-9.5325355529785156</v>
      </c>
      <c r="G3">
        <v>1.1143252849578857</v>
      </c>
      <c r="H3">
        <v>0.95505118370056152</v>
      </c>
      <c r="I3">
        <v>6.9659924507141113</v>
      </c>
      <c r="J3">
        <v>0.15304870903491974</v>
      </c>
      <c r="K3">
        <v>-0.54932034015655518</v>
      </c>
      <c r="L3">
        <v>-2.1019864082336426</v>
      </c>
      <c r="M3">
        <v>-3.5738558769226074</v>
      </c>
      <c r="N3">
        <v>-0.4508318305015564</v>
      </c>
      <c r="O3">
        <v>-9.5325355529785156</v>
      </c>
      <c r="P3">
        <v>0.78670156002044678</v>
      </c>
      <c r="Q3">
        <v>0.45305752754211426</v>
      </c>
      <c r="R3">
        <v>3.521353006362915</v>
      </c>
      <c r="S3">
        <v>0.35700196027755737</v>
      </c>
      <c r="T3">
        <v>-0.22945301234722137</v>
      </c>
      <c r="U3">
        <v>-0.62402743101119995</v>
      </c>
      <c r="V3">
        <v>-3.0766744613647461</v>
      </c>
      <c r="W3">
        <v>-0.58052593469619751</v>
      </c>
      <c r="X3">
        <v>-8.5591106414794922</v>
      </c>
      <c r="Y3">
        <v>7.5463085174560547</v>
      </c>
      <c r="Z3">
        <v>5.6536598205566406</v>
      </c>
      <c r="AA3">
        <v>11.815457344055176</v>
      </c>
      <c r="AB3">
        <v>-7.2656631469726563</v>
      </c>
      <c r="AC3">
        <v>-6.3621506690979004</v>
      </c>
      <c r="AD3">
        <v>-8.9535655975341797</v>
      </c>
      <c r="AE3">
        <v>-3.0313286781311035</v>
      </c>
      <c r="AF3">
        <v>-2.6194896697998047</v>
      </c>
      <c r="AG3">
        <v>-10.31837272644043</v>
      </c>
      <c r="AH3">
        <v>31.380212783813477</v>
      </c>
      <c r="AI3">
        <v>36.662612915039063</v>
      </c>
      <c r="AJ3">
        <v>26.390876770019531</v>
      </c>
      <c r="AK3">
        <v>-22.872293472290039</v>
      </c>
      <c r="AL3">
        <v>-27.106491088867188</v>
      </c>
      <c r="AM3">
        <v>-18.319633483886719</v>
      </c>
      <c r="AN3">
        <v>2.6330912113189697</v>
      </c>
      <c r="AO3">
        <v>2.667550802230835</v>
      </c>
      <c r="AP3">
        <v>-0.779013991355896</v>
      </c>
      <c r="AQ3">
        <v>24.976524353027344</v>
      </c>
      <c r="AR3">
        <v>20.409006118774414</v>
      </c>
      <c r="AS3">
        <v>13.831302642822266</v>
      </c>
      <c r="AT3">
        <v>-3.8957164287567139</v>
      </c>
      <c r="AU3">
        <v>-2.6936028003692627</v>
      </c>
      <c r="AV3">
        <v>-1.1889116764068604</v>
      </c>
      <c r="AW3">
        <v>-3.1588494777679443</v>
      </c>
      <c r="AX3">
        <v>-4.3977575302124023</v>
      </c>
      <c r="AY3">
        <v>-3.4898426532745361</v>
      </c>
      <c r="AZ3">
        <v>10.097698211669922</v>
      </c>
      <c r="BA3">
        <v>8.6350259780883789</v>
      </c>
      <c r="BB3">
        <v>5.3453068733215332</v>
      </c>
      <c r="BC3">
        <v>20.529651641845703</v>
      </c>
      <c r="BD3">
        <v>15.376922607421875</v>
      </c>
      <c r="BE3">
        <v>13.621708869934082</v>
      </c>
      <c r="BF3">
        <v>-13.19249153137207</v>
      </c>
      <c r="BG3">
        <v>-11.593876838684082</v>
      </c>
      <c r="BH3">
        <v>-9.0830583572387695</v>
      </c>
      <c r="BI3">
        <v>0.87907576560974121</v>
      </c>
      <c r="BJ3">
        <v>-1.1868901252746582</v>
      </c>
      <c r="BK3">
        <v>2.0567882061004639</v>
      </c>
      <c r="BL3">
        <v>-19.040950775146484</v>
      </c>
      <c r="BM3">
        <v>-20.800064086914063</v>
      </c>
      <c r="BN3">
        <v>-13.898963928222656</v>
      </c>
      <c r="BO3">
        <v>10.89201831817627</v>
      </c>
      <c r="BP3">
        <v>11.096859931945801</v>
      </c>
      <c r="BQ3">
        <v>1.9254757165908813</v>
      </c>
      <c r="BR3">
        <v>13.443946838378906</v>
      </c>
      <c r="BS3">
        <v>17.249233245849609</v>
      </c>
      <c r="BT3">
        <v>13.24307918548584</v>
      </c>
      <c r="BU3">
        <v>36.952381134033203</v>
      </c>
      <c r="BV3">
        <v>35.684341430664063</v>
      </c>
      <c r="BW3">
        <v>32.412624359130859</v>
      </c>
      <c r="BX3">
        <v>-25.837379455566406</v>
      </c>
      <c r="BY3">
        <v>-30.241888046264648</v>
      </c>
      <c r="BZ3">
        <v>-30.106082916259766</v>
      </c>
      <c r="CA3">
        <v>-2.2296605110168457</v>
      </c>
      <c r="CB3">
        <v>-2.4170918464660645</v>
      </c>
      <c r="CC3">
        <v>-3.7185826301574707</v>
      </c>
      <c r="CD3">
        <v>22.322364807128906</v>
      </c>
      <c r="CE3">
        <v>23.720842361450195</v>
      </c>
      <c r="CF3">
        <v>22.149450302124023</v>
      </c>
      <c r="CG3">
        <v>10.116717338562012</v>
      </c>
      <c r="CH3">
        <v>6.6867775917053223</v>
      </c>
      <c r="CI3">
        <v>7.4695229530334473</v>
      </c>
      <c r="CJ3">
        <v>3.2675724029541016</v>
      </c>
      <c r="CK3">
        <v>10.800466537475586</v>
      </c>
      <c r="CL3">
        <v>9.3908519744873047</v>
      </c>
      <c r="CM3">
        <v>3.0615634918212891</v>
      </c>
      <c r="CN3">
        <v>1.5664588212966919</v>
      </c>
      <c r="CO3">
        <v>-1.1786026880145073E-2</v>
      </c>
      <c r="CP3">
        <v>6.6206879615783691</v>
      </c>
      <c r="CQ3">
        <v>3.915780782699585</v>
      </c>
      <c r="CR3">
        <v>1.6765309572219849</v>
      </c>
      <c r="CS3">
        <v>-11.626063346862793</v>
      </c>
      <c r="CT3">
        <v>-7.8992619514465332</v>
      </c>
      <c r="CU3">
        <v>-2.5428726673126221</v>
      </c>
    </row>
    <row r="4" spans="1:99">
      <c r="A4">
        <v>3</v>
      </c>
      <c r="B4">
        <v>0</v>
      </c>
      <c r="C4" t="s">
        <v>167</v>
      </c>
      <c r="D4">
        <v>-7.6797919273376465</v>
      </c>
      <c r="E4">
        <v>-6.0825490951538086</v>
      </c>
      <c r="F4">
        <v>-10.774425506591797</v>
      </c>
      <c r="G4">
        <v>2.1454566158354282E-3</v>
      </c>
      <c r="H4">
        <v>-0.11316463351249695</v>
      </c>
      <c r="I4">
        <v>7.4040250778198242</v>
      </c>
      <c r="J4">
        <v>4.6579899787902832</v>
      </c>
      <c r="K4">
        <v>3.7004358768463135</v>
      </c>
      <c r="L4">
        <v>0.38265669345855713</v>
      </c>
      <c r="M4">
        <v>-7.6797919273376465</v>
      </c>
      <c r="N4">
        <v>-6.0825490951538086</v>
      </c>
      <c r="O4">
        <v>-10.774425506591797</v>
      </c>
      <c r="P4">
        <v>1.4148404598236084</v>
      </c>
      <c r="Q4">
        <v>0.94830703735351563</v>
      </c>
      <c r="R4">
        <v>6.5450072288513184</v>
      </c>
      <c r="S4">
        <v>1.1532377004623413</v>
      </c>
      <c r="T4">
        <v>1.0194997787475586</v>
      </c>
      <c r="U4">
        <v>-2.3932771682739258</v>
      </c>
      <c r="V4">
        <v>-6.7202134132385254</v>
      </c>
      <c r="W4">
        <v>-4.8877382278442383</v>
      </c>
      <c r="X4">
        <v>-8.1336154937744141</v>
      </c>
      <c r="Y4">
        <v>1.7140998840332031</v>
      </c>
      <c r="Z4">
        <v>-0.29187357425689697</v>
      </c>
      <c r="AA4">
        <v>3.1803288459777832</v>
      </c>
      <c r="AB4">
        <v>2.8922348022460937</v>
      </c>
      <c r="AC4">
        <v>4.0785293579101562</v>
      </c>
      <c r="AD4">
        <v>1.6390817165374756</v>
      </c>
      <c r="AE4">
        <v>-11.31120777130127</v>
      </c>
      <c r="AF4">
        <v>-9.5213174819946289</v>
      </c>
      <c r="AG4">
        <v>-10.651640892028809</v>
      </c>
      <c r="AH4">
        <v>26.755857467651367</v>
      </c>
      <c r="AI4">
        <v>29.901510238647461</v>
      </c>
      <c r="AJ4">
        <v>13.566825866699219</v>
      </c>
      <c r="AK4">
        <v>-5.2402300834655762</v>
      </c>
      <c r="AL4">
        <v>-7.9037995338439941</v>
      </c>
      <c r="AM4">
        <v>-0.90562969446182251</v>
      </c>
      <c r="AN4">
        <v>-3.8992960453033447</v>
      </c>
      <c r="AO4">
        <v>-2.8930368423461914</v>
      </c>
      <c r="AP4">
        <v>-2.2131907939910889</v>
      </c>
      <c r="AQ4">
        <v>9.3527469635009766</v>
      </c>
      <c r="AR4">
        <v>10.087113380432129</v>
      </c>
      <c r="AS4">
        <v>3.2371244430541992</v>
      </c>
      <c r="AT4">
        <v>10.326199531555176</v>
      </c>
      <c r="AU4">
        <v>11.151094436645508</v>
      </c>
      <c r="AV4">
        <v>8.3487567901611328</v>
      </c>
      <c r="AW4">
        <v>-13.976327896118164</v>
      </c>
      <c r="AX4">
        <v>-15.43735408782959</v>
      </c>
      <c r="AY4">
        <v>-10.339800834655762</v>
      </c>
      <c r="AZ4">
        <v>2.8739931583404541</v>
      </c>
      <c r="BA4">
        <v>2.85727858543396</v>
      </c>
      <c r="BB4">
        <v>-2.965057373046875</v>
      </c>
      <c r="BC4">
        <v>13.761046409606934</v>
      </c>
      <c r="BD4">
        <v>13.410097122192383</v>
      </c>
      <c r="BE4">
        <v>9.7895650863647461</v>
      </c>
      <c r="BF4">
        <v>-7.3818273544311523</v>
      </c>
      <c r="BG4">
        <v>-7.713350772857666</v>
      </c>
      <c r="BH4">
        <v>-1.3121755123138428</v>
      </c>
      <c r="BI4">
        <v>-7.4531598091125488</v>
      </c>
      <c r="BJ4">
        <v>-7.8309931755065918</v>
      </c>
      <c r="BK4">
        <v>-1.0235112905502319</v>
      </c>
      <c r="BL4">
        <v>-3.9824578762054443</v>
      </c>
      <c r="BM4">
        <v>-5.1873779296875</v>
      </c>
      <c r="BN4">
        <v>-3.2120413780212402</v>
      </c>
      <c r="BO4">
        <v>-13.342867851257324</v>
      </c>
      <c r="BP4">
        <v>-13.204767227172852</v>
      </c>
      <c r="BQ4">
        <v>-9.6164350509643555</v>
      </c>
      <c r="BR4">
        <v>10.720775604248047</v>
      </c>
      <c r="BS4">
        <v>12.707921981811523</v>
      </c>
      <c r="BT4">
        <v>8.7711954116821289</v>
      </c>
      <c r="BU4">
        <v>19.209619522094727</v>
      </c>
      <c r="BV4">
        <v>18.581188201904297</v>
      </c>
      <c r="BW4">
        <v>15.710599899291992</v>
      </c>
      <c r="BX4">
        <v>-4.3450016975402832</v>
      </c>
      <c r="BY4">
        <v>-3.6368143558502197</v>
      </c>
      <c r="BZ4">
        <v>-4.2812991142272949</v>
      </c>
      <c r="CA4">
        <v>1.1718372106552124</v>
      </c>
      <c r="CB4">
        <v>1.1471185684204102</v>
      </c>
      <c r="CC4">
        <v>2.1089327335357666</v>
      </c>
      <c r="CD4">
        <v>14.886239051818848</v>
      </c>
      <c r="CE4">
        <v>15.588639259338379</v>
      </c>
      <c r="CF4">
        <v>13.72662353515625</v>
      </c>
      <c r="CG4">
        <v>-1.6526761054992676</v>
      </c>
      <c r="CH4">
        <v>-2.7523510456085205</v>
      </c>
      <c r="CI4">
        <v>-0.77008563280105591</v>
      </c>
      <c r="CM4">
        <v>2.8631443977355957</v>
      </c>
      <c r="CN4">
        <v>4.521641731262207</v>
      </c>
      <c r="CO4">
        <v>2.5695900917053223</v>
      </c>
      <c r="CP4">
        <v>5.4959816932678223</v>
      </c>
      <c r="CQ4">
        <v>4.5717887878417969</v>
      </c>
      <c r="CR4">
        <v>2.4405486583709717</v>
      </c>
      <c r="CS4">
        <v>-9.0492219924926758</v>
      </c>
      <c r="CT4">
        <v>-10.084517478942871</v>
      </c>
      <c r="CU4">
        <v>-8.0898532867431641</v>
      </c>
    </row>
    <row r="5" spans="1:99">
      <c r="A5">
        <v>4</v>
      </c>
      <c r="B5">
        <v>0</v>
      </c>
      <c r="C5" t="s">
        <v>150</v>
      </c>
      <c r="D5">
        <v>-16.485231399536133</v>
      </c>
      <c r="E5">
        <v>-15.087217330932617</v>
      </c>
      <c r="F5">
        <v>-16.854358673095703</v>
      </c>
      <c r="G5">
        <v>4.1680684089660645</v>
      </c>
      <c r="H5">
        <v>1.7601739168167114</v>
      </c>
      <c r="I5">
        <v>7.2388887405395508</v>
      </c>
      <c r="J5">
        <v>4.9013986587524414</v>
      </c>
      <c r="K5">
        <v>5.8611946105957031</v>
      </c>
      <c r="L5">
        <v>3.9201231002807617</v>
      </c>
      <c r="M5">
        <v>-16.485231399536133</v>
      </c>
      <c r="N5">
        <v>-15.087217330932617</v>
      </c>
      <c r="O5">
        <v>-16.854358673095703</v>
      </c>
      <c r="P5">
        <v>5.0979957580566406</v>
      </c>
      <c r="Q5">
        <v>3.1670565605163574</v>
      </c>
      <c r="R5">
        <v>5.9564146995544434</v>
      </c>
      <c r="S5">
        <v>1.2911049127578735</v>
      </c>
      <c r="T5">
        <v>2.2654318809509277</v>
      </c>
      <c r="U5">
        <v>0.75707107782363892</v>
      </c>
      <c r="V5">
        <v>-15.619052886962891</v>
      </c>
      <c r="W5">
        <v>-13.774574279785156</v>
      </c>
      <c r="X5">
        <v>-14.496103286743164</v>
      </c>
      <c r="Y5">
        <v>8.5626201629638672</v>
      </c>
      <c r="Z5">
        <v>5.3518199920654297</v>
      </c>
      <c r="AA5">
        <v>4.102149486541748</v>
      </c>
      <c r="AB5">
        <v>-2.6012604236602783</v>
      </c>
      <c r="AC5">
        <v>-2.5621912479400635</v>
      </c>
      <c r="AD5">
        <v>-0.54303449392318726</v>
      </c>
      <c r="AE5">
        <v>-13.357698440551758</v>
      </c>
      <c r="AF5">
        <v>-6.3276009559631348</v>
      </c>
      <c r="AG5">
        <v>-6.9583578109741211</v>
      </c>
      <c r="AH5">
        <v>18.027036666870117</v>
      </c>
      <c r="AI5">
        <v>24.486595153808594</v>
      </c>
      <c r="AJ5">
        <v>14.232256889343262</v>
      </c>
      <c r="AK5">
        <v>-14.856201171875</v>
      </c>
      <c r="AL5">
        <v>-19.854978561401367</v>
      </c>
      <c r="AM5">
        <v>-9.1646432876586914</v>
      </c>
      <c r="AN5">
        <v>5.3136367797851562</v>
      </c>
      <c r="AO5">
        <v>7.0414772033691406</v>
      </c>
      <c r="AP5">
        <v>6.2766499519348145</v>
      </c>
      <c r="AQ5">
        <v>14.100077629089355</v>
      </c>
      <c r="AR5">
        <v>15.689936637878418</v>
      </c>
      <c r="AS5">
        <v>10.44153881072998</v>
      </c>
      <c r="AT5">
        <v>5.3340034484863281</v>
      </c>
      <c r="AU5">
        <v>5.2959723472595215</v>
      </c>
      <c r="AV5">
        <v>5.3139476776123047</v>
      </c>
      <c r="AW5">
        <v>-13.457514762878418</v>
      </c>
      <c r="AX5">
        <v>-14.66526985168457</v>
      </c>
      <c r="AY5">
        <v>-12.770694732666016</v>
      </c>
      <c r="AZ5">
        <v>-6.4622430801391602</v>
      </c>
      <c r="BA5">
        <v>-4.2849359512329102</v>
      </c>
      <c r="BB5">
        <v>-5.7358675003051758</v>
      </c>
      <c r="BC5">
        <v>11.35698413848877</v>
      </c>
      <c r="BD5">
        <v>11.140206336975098</v>
      </c>
      <c r="BE5">
        <v>9.1772241592407227</v>
      </c>
      <c r="BF5">
        <v>2.6213958263397217</v>
      </c>
      <c r="BG5">
        <v>-0.77883672714233398</v>
      </c>
      <c r="BH5">
        <v>0.60912322998046875</v>
      </c>
      <c r="BI5">
        <v>-6.8759016990661621</v>
      </c>
      <c r="BJ5">
        <v>-9.1781387329101562</v>
      </c>
      <c r="BK5">
        <v>-4.123234748840332</v>
      </c>
      <c r="BL5">
        <v>-2.1114225387573242</v>
      </c>
      <c r="BM5">
        <v>-2.7203845977783203</v>
      </c>
      <c r="BN5">
        <v>-1.1042674779891968</v>
      </c>
      <c r="BO5">
        <v>-20.469453811645508</v>
      </c>
      <c r="BP5">
        <v>-20.637493133544922</v>
      </c>
      <c r="BQ5">
        <v>-15.798105239868164</v>
      </c>
      <c r="BR5">
        <v>13.062681198120117</v>
      </c>
      <c r="BS5">
        <v>14.584854125976562</v>
      </c>
      <c r="BT5">
        <v>7.8909387588500977</v>
      </c>
      <c r="BU5">
        <v>23.190494537353516</v>
      </c>
      <c r="BV5">
        <v>19.533061981201172</v>
      </c>
      <c r="BW5">
        <v>21.558534622192383</v>
      </c>
      <c r="BX5">
        <v>5.2239995002746582</v>
      </c>
      <c r="BY5">
        <v>4.6627135276794434</v>
      </c>
      <c r="BZ5">
        <v>4.8513197898864746</v>
      </c>
      <c r="CA5">
        <v>-1.7687664031982422</v>
      </c>
      <c r="CB5">
        <v>-1.7629953622817993</v>
      </c>
      <c r="CC5">
        <v>4.4671669006347656</v>
      </c>
      <c r="CD5">
        <v>16.187171936035156</v>
      </c>
      <c r="CE5">
        <v>18.48015022277832</v>
      </c>
      <c r="CF5">
        <v>19.032171249389648</v>
      </c>
      <c r="CG5">
        <v>-4.9520092010498047</v>
      </c>
      <c r="CH5">
        <v>-4.9539966583251953</v>
      </c>
      <c r="CI5">
        <v>-0.47676032781600952</v>
      </c>
      <c r="CJ5">
        <v>12.562812805175781</v>
      </c>
      <c r="CK5">
        <v>8.9249372482299805</v>
      </c>
      <c r="CL5">
        <v>7.1334495544433594</v>
      </c>
      <c r="CM5">
        <v>-4.1749534606933594</v>
      </c>
      <c r="CN5">
        <v>-6.2181148678064346E-2</v>
      </c>
      <c r="CO5">
        <v>2.9923930168151855</v>
      </c>
      <c r="CP5">
        <v>0.12961778044700623</v>
      </c>
      <c r="CQ5">
        <v>0.34864288568496704</v>
      </c>
      <c r="CR5">
        <v>-1.9103281497955322</v>
      </c>
      <c r="CS5">
        <v>2.7418437004089355</v>
      </c>
      <c r="CT5">
        <v>-0.97097772359848022</v>
      </c>
      <c r="CU5">
        <v>-1.5164602994918823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6">
    <tabColor theme="1"/>
  </sheetPr>
  <dimension ref="A1:K44"/>
  <sheetViews>
    <sheetView workbookViewId="0">
      <selection activeCell="G10" sqref="G10"/>
    </sheetView>
  </sheetViews>
  <sheetFormatPr baseColWidth="10" defaultColWidth="8.6640625" defaultRowHeight="14.4"/>
  <sheetData>
    <row r="1" spans="1:11">
      <c r="A1" t="s">
        <v>114</v>
      </c>
      <c r="B1" t="s">
        <v>83</v>
      </c>
      <c r="C1" t="s">
        <v>140</v>
      </c>
      <c r="D1" t="s">
        <v>84</v>
      </c>
      <c r="E1" t="s">
        <v>141</v>
      </c>
      <c r="F1" t="s">
        <v>142</v>
      </c>
      <c r="G1" t="s">
        <v>143</v>
      </c>
      <c r="H1" t="s">
        <v>144</v>
      </c>
      <c r="I1" t="s">
        <v>145</v>
      </c>
      <c r="J1" t="s">
        <v>146</v>
      </c>
      <c r="K1" t="s">
        <v>85</v>
      </c>
    </row>
    <row r="2" spans="1:11">
      <c r="A2" t="s">
        <v>6</v>
      </c>
      <c r="B2">
        <v>0</v>
      </c>
      <c r="C2">
        <v>0</v>
      </c>
      <c r="D2">
        <v>0</v>
      </c>
      <c r="E2">
        <v>0</v>
      </c>
      <c r="F2">
        <v>0</v>
      </c>
      <c r="G2">
        <v>0</v>
      </c>
      <c r="H2">
        <v>1.820778293466619E-2</v>
      </c>
      <c r="I2">
        <v>3.7993920972644378E-3</v>
      </c>
      <c r="J2">
        <v>0</v>
      </c>
      <c r="K2">
        <v>0</v>
      </c>
    </row>
    <row r="3" spans="1:11">
      <c r="A3" t="s">
        <v>115</v>
      </c>
      <c r="B3">
        <v>0</v>
      </c>
      <c r="C3">
        <v>0</v>
      </c>
      <c r="D3">
        <v>0</v>
      </c>
      <c r="E3">
        <v>0</v>
      </c>
      <c r="F3">
        <v>0</v>
      </c>
      <c r="G3">
        <v>0</v>
      </c>
      <c r="H3">
        <v>1.820778293466619E-2</v>
      </c>
      <c r="I3">
        <v>3.7993920972644378E-3</v>
      </c>
      <c r="J3">
        <v>0</v>
      </c>
      <c r="K3">
        <v>0</v>
      </c>
    </row>
    <row r="4" spans="1:11">
      <c r="A4" t="s">
        <v>116</v>
      </c>
      <c r="B4">
        <v>0</v>
      </c>
      <c r="C4">
        <v>0</v>
      </c>
      <c r="D4">
        <v>0</v>
      </c>
      <c r="E4">
        <v>0</v>
      </c>
      <c r="F4">
        <v>0</v>
      </c>
      <c r="G4">
        <v>0</v>
      </c>
      <c r="H4">
        <v>1.820778293466619E-2</v>
      </c>
      <c r="I4">
        <v>3.7993920972644378E-3</v>
      </c>
      <c r="J4">
        <v>0</v>
      </c>
      <c r="K4">
        <v>0</v>
      </c>
    </row>
    <row r="5" spans="1:11">
      <c r="A5" t="s">
        <v>117</v>
      </c>
      <c r="B5">
        <v>0.14000000000000001</v>
      </c>
      <c r="C5">
        <v>0.14000000000000001</v>
      </c>
      <c r="D5">
        <v>0.14000000000000001</v>
      </c>
      <c r="E5">
        <v>0.14000000000000001</v>
      </c>
      <c r="F5">
        <v>0.44</v>
      </c>
      <c r="K5">
        <v>0.54</v>
      </c>
    </row>
    <row r="6" spans="1:11">
      <c r="A6" t="s">
        <v>7</v>
      </c>
      <c r="B6">
        <v>0</v>
      </c>
      <c r="C6">
        <v>0</v>
      </c>
      <c r="D6">
        <v>0</v>
      </c>
      <c r="E6">
        <v>0</v>
      </c>
      <c r="F6">
        <v>8.0000000000000002E-3</v>
      </c>
      <c r="K6">
        <v>8.533333333333333E-2</v>
      </c>
    </row>
    <row r="7" spans="1:11">
      <c r="A7" t="s">
        <v>118</v>
      </c>
      <c r="B7">
        <v>0</v>
      </c>
      <c r="C7">
        <v>0</v>
      </c>
      <c r="D7">
        <v>0</v>
      </c>
      <c r="E7">
        <v>0</v>
      </c>
      <c r="F7">
        <v>8.0000000000000002E-3</v>
      </c>
      <c r="K7">
        <v>8.533333333333333E-2</v>
      </c>
    </row>
    <row r="8" spans="1:11">
      <c r="A8" t="s">
        <v>95</v>
      </c>
      <c r="J8">
        <v>1.7344896597731821E-2</v>
      </c>
      <c r="K8">
        <v>1.0666666666666666E-2</v>
      </c>
    </row>
    <row r="9" spans="1:11">
      <c r="A9" t="s">
        <v>119</v>
      </c>
      <c r="J9">
        <v>1.7344896597731821E-2</v>
      </c>
      <c r="K9">
        <v>1.0666666666666666E-2</v>
      </c>
    </row>
    <row r="10" spans="1:11">
      <c r="A10" t="s">
        <v>120</v>
      </c>
      <c r="J10">
        <v>1.7344896597731821E-2</v>
      </c>
      <c r="K10">
        <v>1.0666666666666666E-2</v>
      </c>
    </row>
    <row r="11" spans="1:11">
      <c r="A11" t="s">
        <v>8</v>
      </c>
      <c r="B11">
        <v>0</v>
      </c>
      <c r="C11">
        <v>0</v>
      </c>
      <c r="D11">
        <v>0</v>
      </c>
      <c r="E11">
        <v>0</v>
      </c>
      <c r="F11">
        <v>5.1999999999999998E-2</v>
      </c>
      <c r="G11">
        <v>6.1396776669224865E-3</v>
      </c>
      <c r="H11">
        <v>1.3923598714744734E-2</v>
      </c>
      <c r="I11">
        <v>6.0790273556231003E-3</v>
      </c>
      <c r="J11">
        <v>2.2014676450967312E-2</v>
      </c>
      <c r="K11">
        <v>0</v>
      </c>
    </row>
    <row r="12" spans="1:11">
      <c r="A12" t="s">
        <v>121</v>
      </c>
      <c r="B12">
        <v>0</v>
      </c>
      <c r="C12">
        <v>0</v>
      </c>
      <c r="D12">
        <v>0</v>
      </c>
      <c r="E12">
        <v>0</v>
      </c>
      <c r="F12">
        <v>5.1999999999999998E-2</v>
      </c>
      <c r="G12">
        <v>6.1396776669224865E-3</v>
      </c>
      <c r="H12">
        <v>1.3923598714744734E-2</v>
      </c>
      <c r="I12">
        <v>6.0790273556231003E-3</v>
      </c>
      <c r="J12">
        <v>2.2014676450967312E-2</v>
      </c>
      <c r="K12">
        <v>0</v>
      </c>
    </row>
    <row r="13" spans="1:11">
      <c r="A13" t="s">
        <v>122</v>
      </c>
      <c r="B13">
        <v>0</v>
      </c>
      <c r="C13">
        <v>0</v>
      </c>
      <c r="D13">
        <v>0</v>
      </c>
      <c r="E13">
        <v>0</v>
      </c>
      <c r="F13">
        <v>5.1999999999999998E-2</v>
      </c>
      <c r="G13">
        <v>6.1396776669224865E-3</v>
      </c>
      <c r="H13">
        <v>1.3923598714744734E-2</v>
      </c>
      <c r="I13">
        <v>6.0790273556231003E-3</v>
      </c>
      <c r="J13">
        <v>2.2014676450967312E-2</v>
      </c>
      <c r="K13">
        <v>0</v>
      </c>
    </row>
    <row r="14" spans="1:11">
      <c r="A14" t="s">
        <v>9</v>
      </c>
      <c r="B14">
        <v>1.0999999999999999E-2</v>
      </c>
      <c r="C14">
        <v>1.0999999999999999E-2</v>
      </c>
      <c r="D14">
        <v>1.0999999999999999E-2</v>
      </c>
      <c r="E14">
        <v>1.0999999999999999E-2</v>
      </c>
      <c r="F14">
        <v>1.7999999999999999E-2</v>
      </c>
      <c r="G14">
        <v>7.6745970836531081E-4</v>
      </c>
      <c r="H14">
        <v>1.820778293466619E-2</v>
      </c>
      <c r="I14">
        <v>8.3586626139817623E-3</v>
      </c>
      <c r="J14">
        <v>6.6711140760506999E-4</v>
      </c>
      <c r="K14">
        <v>6.6666666666666671E-3</v>
      </c>
    </row>
    <row r="15" spans="1:11">
      <c r="A15" t="s">
        <v>123</v>
      </c>
      <c r="B15">
        <v>1.0999999999999999E-2</v>
      </c>
      <c r="C15">
        <v>1.0999999999999999E-2</v>
      </c>
      <c r="D15">
        <v>1.0999999999999999E-2</v>
      </c>
      <c r="E15">
        <v>1.0999999999999999E-2</v>
      </c>
      <c r="F15">
        <v>1.7999999999999999E-2</v>
      </c>
      <c r="G15">
        <v>7.6745970836531081E-4</v>
      </c>
      <c r="H15">
        <v>1.820778293466619E-2</v>
      </c>
      <c r="I15">
        <v>8.3586626139817623E-3</v>
      </c>
      <c r="J15">
        <v>6.6711140760506999E-4</v>
      </c>
      <c r="K15">
        <v>6.6666666666666671E-3</v>
      </c>
    </row>
    <row r="16" spans="1:11">
      <c r="A16" t="s">
        <v>124</v>
      </c>
      <c r="B16">
        <v>1.0999999999999999E-2</v>
      </c>
      <c r="C16">
        <v>1.0999999999999999E-2</v>
      </c>
      <c r="D16">
        <v>1.0999999999999999E-2</v>
      </c>
      <c r="E16">
        <v>1.0999999999999999E-2</v>
      </c>
      <c r="F16">
        <v>1.7999999999999999E-2</v>
      </c>
      <c r="G16">
        <v>7.6745970836531081E-4</v>
      </c>
      <c r="H16">
        <v>1.820778293466619E-2</v>
      </c>
      <c r="I16">
        <v>8.3586626139817623E-3</v>
      </c>
      <c r="J16">
        <v>6.6711140760506999E-4</v>
      </c>
      <c r="K16">
        <v>6.6666666666666671E-3</v>
      </c>
    </row>
    <row r="17" spans="1:11">
      <c r="A17" t="s">
        <v>10</v>
      </c>
      <c r="B17">
        <v>3.6499999999999998E-2</v>
      </c>
      <c r="C17">
        <v>3.6499999999999998E-2</v>
      </c>
      <c r="D17">
        <v>3.6499999999999998E-2</v>
      </c>
      <c r="E17">
        <v>3.6499999999999998E-2</v>
      </c>
      <c r="F17">
        <v>0.498</v>
      </c>
      <c r="G17">
        <v>0.38756715272448194</v>
      </c>
      <c r="H17">
        <v>0.21956444127097466</v>
      </c>
      <c r="I17">
        <v>0.37689969604863222</v>
      </c>
      <c r="J17">
        <v>0.49232821881254168</v>
      </c>
      <c r="K17">
        <v>0.55200000000000005</v>
      </c>
    </row>
    <row r="18" spans="1:11">
      <c r="A18" t="s">
        <v>125</v>
      </c>
      <c r="G18">
        <v>0.1281657712970069</v>
      </c>
    </row>
    <row r="19" spans="1:11">
      <c r="A19" t="s">
        <v>11</v>
      </c>
      <c r="B19">
        <v>9.4999999999999998E-3</v>
      </c>
      <c r="C19">
        <v>9.4999999999999998E-3</v>
      </c>
      <c r="D19">
        <v>9.4999999999999998E-3</v>
      </c>
      <c r="E19">
        <v>9.4999999999999998E-3</v>
      </c>
      <c r="F19">
        <v>0</v>
      </c>
      <c r="K19">
        <v>6.6666666666666664E-4</v>
      </c>
    </row>
    <row r="20" spans="1:11">
      <c r="A20" t="s">
        <v>126</v>
      </c>
      <c r="G20">
        <v>3.4535686876438986E-3</v>
      </c>
      <c r="J20">
        <v>0</v>
      </c>
    </row>
    <row r="21" spans="1:11">
      <c r="A21" t="s">
        <v>12</v>
      </c>
      <c r="B21">
        <v>0.19750000000000001</v>
      </c>
      <c r="C21">
        <v>0.19750000000000001</v>
      </c>
      <c r="D21">
        <v>0.19750000000000001</v>
      </c>
      <c r="E21">
        <v>0.19750000000000001</v>
      </c>
      <c r="F21">
        <v>0.224</v>
      </c>
      <c r="G21">
        <v>0.14658480429777437</v>
      </c>
      <c r="H21">
        <v>0.16101392359871475</v>
      </c>
      <c r="I21">
        <v>0.20820668693009117</v>
      </c>
      <c r="J21">
        <v>0.18345563709139426</v>
      </c>
      <c r="K21">
        <v>0.24266666666666667</v>
      </c>
    </row>
    <row r="22" spans="1:11">
      <c r="A22" t="s">
        <v>13</v>
      </c>
      <c r="B22">
        <v>0</v>
      </c>
      <c r="C22">
        <v>0</v>
      </c>
      <c r="D22">
        <v>0</v>
      </c>
      <c r="E22">
        <v>0</v>
      </c>
      <c r="G22">
        <v>7.6745970836531081E-4</v>
      </c>
      <c r="H22">
        <v>9.9964298464833984E-3</v>
      </c>
      <c r="I22">
        <v>3.7993920972644378E-3</v>
      </c>
      <c r="J22">
        <v>2.66844563042028E-3</v>
      </c>
      <c r="K22">
        <v>3.3333333333333335E-3</v>
      </c>
    </row>
    <row r="23" spans="1:11">
      <c r="A23" t="s">
        <v>14</v>
      </c>
      <c r="B23">
        <v>0.50649999999999995</v>
      </c>
      <c r="C23">
        <v>0.50649999999999995</v>
      </c>
      <c r="D23">
        <v>0.50649999999999995</v>
      </c>
      <c r="E23">
        <v>0.50649999999999995</v>
      </c>
      <c r="F23">
        <v>0.64</v>
      </c>
      <c r="G23">
        <v>1.3046815042210284E-2</v>
      </c>
      <c r="H23">
        <v>0.1103177436629775</v>
      </c>
      <c r="I23">
        <v>1.5957446808510637E-2</v>
      </c>
      <c r="J23">
        <v>4.6697798532354907E-3</v>
      </c>
      <c r="K23">
        <v>8.0000000000000002E-3</v>
      </c>
    </row>
    <row r="24" spans="1:11">
      <c r="A24" t="s">
        <v>127</v>
      </c>
      <c r="F24">
        <v>0</v>
      </c>
      <c r="K24">
        <v>0</v>
      </c>
    </row>
    <row r="25" spans="1:11">
      <c r="A25" t="s">
        <v>128</v>
      </c>
      <c r="G25">
        <v>1.918649270913277E-3</v>
      </c>
      <c r="H25">
        <v>3.1060335594430562E-2</v>
      </c>
      <c r="J25">
        <v>6.6711140760507001E-3</v>
      </c>
      <c r="K25">
        <v>0</v>
      </c>
    </row>
    <row r="26" spans="1:11">
      <c r="A26" t="s">
        <v>15</v>
      </c>
      <c r="B26">
        <v>0</v>
      </c>
      <c r="C26">
        <v>0</v>
      </c>
      <c r="D26">
        <v>0</v>
      </c>
      <c r="E26">
        <v>0</v>
      </c>
      <c r="G26">
        <v>0</v>
      </c>
      <c r="H26">
        <v>0</v>
      </c>
      <c r="I26">
        <v>0</v>
      </c>
      <c r="J26">
        <v>0</v>
      </c>
      <c r="K26">
        <v>0</v>
      </c>
    </row>
    <row r="27" spans="1:11">
      <c r="A27" t="s">
        <v>129</v>
      </c>
      <c r="B27">
        <v>0</v>
      </c>
      <c r="C27">
        <v>0</v>
      </c>
      <c r="D27">
        <v>0</v>
      </c>
      <c r="E27">
        <v>0</v>
      </c>
      <c r="G27">
        <v>0</v>
      </c>
      <c r="H27">
        <v>0</v>
      </c>
      <c r="I27">
        <v>0</v>
      </c>
      <c r="J27">
        <v>0</v>
      </c>
      <c r="K27">
        <v>0</v>
      </c>
    </row>
    <row r="28" spans="1:11">
      <c r="A28" t="s">
        <v>130</v>
      </c>
      <c r="B28">
        <v>0</v>
      </c>
      <c r="C28">
        <v>0</v>
      </c>
      <c r="D28">
        <v>0</v>
      </c>
      <c r="E28">
        <v>0</v>
      </c>
      <c r="G28">
        <v>0</v>
      </c>
      <c r="H28">
        <v>0</v>
      </c>
      <c r="I28">
        <v>0</v>
      </c>
      <c r="J28">
        <v>0</v>
      </c>
      <c r="K28">
        <v>0</v>
      </c>
    </row>
    <row r="29" spans="1:11">
      <c r="A29" t="s">
        <v>131</v>
      </c>
      <c r="B29">
        <v>0</v>
      </c>
      <c r="C29">
        <v>0</v>
      </c>
      <c r="D29">
        <v>0</v>
      </c>
      <c r="E29">
        <v>0</v>
      </c>
      <c r="G29">
        <v>0</v>
      </c>
      <c r="H29">
        <v>0</v>
      </c>
      <c r="I29">
        <v>0</v>
      </c>
      <c r="J29">
        <v>0</v>
      </c>
      <c r="K29">
        <v>0</v>
      </c>
    </row>
    <row r="30" spans="1:11">
      <c r="A30" t="s">
        <v>132</v>
      </c>
      <c r="B30">
        <v>0</v>
      </c>
      <c r="C30">
        <v>0</v>
      </c>
      <c r="D30">
        <v>0</v>
      </c>
      <c r="E30">
        <v>0</v>
      </c>
      <c r="G30">
        <v>0</v>
      </c>
      <c r="H30">
        <v>0</v>
      </c>
      <c r="I30">
        <v>0</v>
      </c>
      <c r="J30">
        <v>0</v>
      </c>
      <c r="K30">
        <v>0</v>
      </c>
    </row>
    <row r="31" spans="1:11">
      <c r="A31" t="s">
        <v>16</v>
      </c>
      <c r="B31">
        <v>0.2505</v>
      </c>
      <c r="C31">
        <v>0.2505</v>
      </c>
      <c r="D31">
        <v>0.2505</v>
      </c>
      <c r="E31">
        <v>0.2505</v>
      </c>
      <c r="F31">
        <v>2E-3</v>
      </c>
      <c r="G31">
        <v>8.0583269378357636E-2</v>
      </c>
      <c r="H31">
        <v>2.5705105319528739E-2</v>
      </c>
      <c r="I31">
        <v>7.5987841945288756E-3</v>
      </c>
      <c r="J31">
        <v>0</v>
      </c>
      <c r="K31">
        <v>1.1333333333333334E-2</v>
      </c>
    </row>
    <row r="32" spans="1:11">
      <c r="A32" t="s">
        <v>133</v>
      </c>
      <c r="B32">
        <v>0.2505</v>
      </c>
      <c r="C32">
        <v>0.2505</v>
      </c>
      <c r="D32">
        <v>0.2505</v>
      </c>
      <c r="E32">
        <v>0.2505</v>
      </c>
      <c r="F32">
        <v>2E-3</v>
      </c>
      <c r="G32">
        <v>8.0583269378357636E-2</v>
      </c>
      <c r="H32">
        <v>2.5705105319528739E-2</v>
      </c>
      <c r="I32">
        <v>7.5987841945288756E-3</v>
      </c>
      <c r="J32">
        <v>0</v>
      </c>
      <c r="K32">
        <v>1.1333333333333334E-2</v>
      </c>
    </row>
    <row r="33" spans="1:11">
      <c r="A33" t="s">
        <v>134</v>
      </c>
      <c r="B33">
        <v>0.2505</v>
      </c>
      <c r="C33">
        <v>0.2505</v>
      </c>
      <c r="D33">
        <v>0.2505</v>
      </c>
      <c r="E33">
        <v>0.2505</v>
      </c>
      <c r="F33">
        <v>2E-3</v>
      </c>
      <c r="G33">
        <v>8.0583269378357636E-2</v>
      </c>
      <c r="H33">
        <v>2.5705105319528739E-2</v>
      </c>
      <c r="I33">
        <v>7.5987841945288756E-3</v>
      </c>
      <c r="J33">
        <v>0</v>
      </c>
      <c r="K33">
        <v>1.1333333333333334E-2</v>
      </c>
    </row>
    <row r="34" spans="1:11">
      <c r="A34" t="s">
        <v>17</v>
      </c>
      <c r="B34">
        <v>0.254</v>
      </c>
      <c r="C34">
        <v>0.254</v>
      </c>
      <c r="D34">
        <v>0.254</v>
      </c>
      <c r="E34">
        <v>0.254</v>
      </c>
      <c r="F34">
        <v>6.0000000000000001E-3</v>
      </c>
      <c r="G34">
        <v>0.10207214121258634</v>
      </c>
      <c r="H34">
        <v>5.6051410210639058E-2</v>
      </c>
      <c r="I34">
        <v>7.826747720364742E-2</v>
      </c>
      <c r="J34">
        <v>0.12341561040693796</v>
      </c>
      <c r="K34">
        <v>0.17133333333333334</v>
      </c>
    </row>
    <row r="35" spans="1:11">
      <c r="A35" t="s">
        <v>135</v>
      </c>
      <c r="B35">
        <v>0.254</v>
      </c>
      <c r="C35">
        <v>0.254</v>
      </c>
      <c r="D35">
        <v>0.254</v>
      </c>
      <c r="E35">
        <v>0.254</v>
      </c>
      <c r="F35">
        <v>6.0000000000000001E-3</v>
      </c>
      <c r="G35">
        <v>0.10207214121258634</v>
      </c>
      <c r="H35">
        <v>5.6051410210639058E-2</v>
      </c>
      <c r="I35">
        <v>7.826747720364742E-2</v>
      </c>
      <c r="J35">
        <v>0.12341561040693796</v>
      </c>
      <c r="K35">
        <v>0.17133333333333334</v>
      </c>
    </row>
    <row r="36" spans="1:11">
      <c r="A36" t="s">
        <v>136</v>
      </c>
      <c r="B36">
        <v>0.254</v>
      </c>
      <c r="C36">
        <v>0.254</v>
      </c>
      <c r="D36">
        <v>0.254</v>
      </c>
      <c r="E36">
        <v>0.254</v>
      </c>
      <c r="F36">
        <v>6.0000000000000001E-3</v>
      </c>
      <c r="G36">
        <v>0.10207214121258634</v>
      </c>
      <c r="H36">
        <v>5.6051410210639058E-2</v>
      </c>
      <c r="I36">
        <v>7.826747720364742E-2</v>
      </c>
      <c r="J36">
        <v>0.12341561040693796</v>
      </c>
      <c r="K36">
        <v>0.17133333333333334</v>
      </c>
    </row>
    <row r="37" spans="1:11">
      <c r="A37" t="s">
        <v>18</v>
      </c>
      <c r="B37">
        <v>0</v>
      </c>
      <c r="C37">
        <v>0</v>
      </c>
      <c r="D37">
        <v>0</v>
      </c>
      <c r="E37">
        <v>0</v>
      </c>
      <c r="F37">
        <v>2E-3</v>
      </c>
      <c r="G37">
        <v>0</v>
      </c>
      <c r="H37">
        <v>4.4983934309175293E-2</v>
      </c>
      <c r="I37">
        <v>4.7872340425531915E-2</v>
      </c>
      <c r="J37">
        <v>0</v>
      </c>
      <c r="K37">
        <v>0</v>
      </c>
    </row>
    <row r="38" spans="1:11">
      <c r="A38" t="s">
        <v>19</v>
      </c>
      <c r="G38">
        <v>0.14428242517267845</v>
      </c>
      <c r="H38">
        <v>0.27383077472331308</v>
      </c>
      <c r="I38">
        <v>0.11474164133738601</v>
      </c>
      <c r="J38">
        <v>0.56771180787191466</v>
      </c>
      <c r="K38">
        <v>7.3999999999999996E-2</v>
      </c>
    </row>
    <row r="39" spans="1:11">
      <c r="A39" t="s">
        <v>137</v>
      </c>
      <c r="B39">
        <v>0.46450000000000002</v>
      </c>
      <c r="C39">
        <v>0.46450000000000002</v>
      </c>
      <c r="D39">
        <v>0.46450000000000002</v>
      </c>
      <c r="E39">
        <v>0.46450000000000002</v>
      </c>
      <c r="K39">
        <v>0.11799999999999999</v>
      </c>
    </row>
    <row r="40" spans="1:11">
      <c r="A40" t="s">
        <v>20</v>
      </c>
      <c r="B40">
        <v>0</v>
      </c>
      <c r="C40">
        <v>0</v>
      </c>
      <c r="D40">
        <v>0</v>
      </c>
      <c r="E40">
        <v>0</v>
      </c>
      <c r="F40">
        <v>0</v>
      </c>
      <c r="G40">
        <v>0</v>
      </c>
      <c r="H40">
        <v>1.7850767583006071E-2</v>
      </c>
      <c r="I40">
        <v>0</v>
      </c>
      <c r="J40">
        <v>0</v>
      </c>
      <c r="K40">
        <v>0</v>
      </c>
    </row>
    <row r="41" spans="1:11">
      <c r="A41" t="s">
        <v>138</v>
      </c>
      <c r="B41">
        <v>0</v>
      </c>
      <c r="C41">
        <v>0</v>
      </c>
      <c r="D41">
        <v>0</v>
      </c>
      <c r="E41">
        <v>0</v>
      </c>
      <c r="F41">
        <v>0</v>
      </c>
      <c r="G41">
        <v>0</v>
      </c>
      <c r="H41">
        <v>1.7850767583006071E-2</v>
      </c>
      <c r="I41">
        <v>0</v>
      </c>
      <c r="J41">
        <v>0</v>
      </c>
      <c r="K41">
        <v>0</v>
      </c>
    </row>
    <row r="42" spans="1:11">
      <c r="A42" t="s">
        <v>21</v>
      </c>
      <c r="B42">
        <v>2.5999999999999999E-2</v>
      </c>
      <c r="C42">
        <v>2.5999999999999999E-2</v>
      </c>
      <c r="D42">
        <v>2.5999999999999999E-2</v>
      </c>
      <c r="E42">
        <v>2.5999999999999999E-2</v>
      </c>
      <c r="F42">
        <v>6.0000000000000001E-3</v>
      </c>
      <c r="G42">
        <v>6.9071373752877972E-3</v>
      </c>
      <c r="H42">
        <v>2.2134951802927526E-2</v>
      </c>
      <c r="I42">
        <v>7.5987841945288754E-4</v>
      </c>
      <c r="J42">
        <v>1.33422281521014E-2</v>
      </c>
      <c r="K42">
        <v>3.3333333333333335E-3</v>
      </c>
    </row>
    <row r="43" spans="1:11">
      <c r="A43" t="s">
        <v>93</v>
      </c>
      <c r="B43">
        <v>0</v>
      </c>
      <c r="C43">
        <v>0</v>
      </c>
      <c r="D43">
        <v>0</v>
      </c>
      <c r="E43">
        <v>0</v>
      </c>
      <c r="F43">
        <v>5.1999999999999998E-2</v>
      </c>
      <c r="G43">
        <v>6.1396776669224865E-3</v>
      </c>
      <c r="H43">
        <v>1.3923598714744734E-2</v>
      </c>
      <c r="I43">
        <v>6.0790273556231003E-3</v>
      </c>
      <c r="J43">
        <v>2.2014676450967312E-2</v>
      </c>
      <c r="K43">
        <v>0</v>
      </c>
    </row>
    <row r="44" spans="1:11">
      <c r="A44" t="s">
        <v>139</v>
      </c>
      <c r="J44">
        <v>0</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sheetPr>
  <dimension ref="A1:F50"/>
  <sheetViews>
    <sheetView topLeftCell="A16" workbookViewId="0"/>
  </sheetViews>
  <sheetFormatPr baseColWidth="10" defaultColWidth="8.6640625" defaultRowHeight="14.4"/>
  <sheetData>
    <row r="1" spans="1:6">
      <c r="A1" t="s">
        <v>42</v>
      </c>
      <c r="B1" t="s">
        <v>96</v>
      </c>
      <c r="C1" t="s">
        <v>166</v>
      </c>
      <c r="D1" t="s">
        <v>149</v>
      </c>
      <c r="E1" t="s">
        <v>167</v>
      </c>
      <c r="F1" t="s">
        <v>150</v>
      </c>
    </row>
    <row r="2" spans="1:6">
      <c r="A2" t="s">
        <v>8</v>
      </c>
      <c r="B2" t="s">
        <v>46</v>
      </c>
      <c r="C2">
        <v>0</v>
      </c>
      <c r="D2">
        <v>0</v>
      </c>
      <c r="E2">
        <v>2.098710882387423E-2</v>
      </c>
      <c r="F2">
        <v>5.0662051411076596E-2</v>
      </c>
    </row>
    <row r="3" spans="1:6">
      <c r="A3" t="s">
        <v>8</v>
      </c>
      <c r="B3" t="s">
        <v>47</v>
      </c>
      <c r="C3">
        <v>0</v>
      </c>
      <c r="D3">
        <v>0</v>
      </c>
      <c r="E3">
        <v>8.0057030926996092E-2</v>
      </c>
      <c r="F3">
        <v>0.12989330388615639</v>
      </c>
    </row>
    <row r="4" spans="1:6">
      <c r="A4" t="s">
        <v>8</v>
      </c>
      <c r="B4" t="s">
        <v>48</v>
      </c>
      <c r="C4">
        <v>0</v>
      </c>
      <c r="D4">
        <v>0</v>
      </c>
      <c r="E4">
        <v>0.10163934383683129</v>
      </c>
      <c r="F4">
        <v>0.14462603976559396</v>
      </c>
    </row>
    <row r="5" spans="1:6">
      <c r="A5" t="s">
        <v>43</v>
      </c>
      <c r="B5" t="s">
        <v>49</v>
      </c>
      <c r="C5">
        <v>0</v>
      </c>
      <c r="D5">
        <v>0</v>
      </c>
      <c r="E5">
        <v>3.5850830094219736E-2</v>
      </c>
      <c r="F5">
        <v>7.0439190711575936E-2</v>
      </c>
    </row>
    <row r="6" spans="1:6">
      <c r="A6" t="s">
        <v>43</v>
      </c>
      <c r="B6" t="s">
        <v>50</v>
      </c>
      <c r="C6">
        <v>0</v>
      </c>
      <c r="D6">
        <v>0</v>
      </c>
      <c r="E6">
        <v>8.4100740523188541E-2</v>
      </c>
      <c r="F6">
        <v>0.13460135216610206</v>
      </c>
    </row>
    <row r="7" spans="1:6">
      <c r="A7" t="s">
        <v>43</v>
      </c>
      <c r="B7" t="s">
        <v>51</v>
      </c>
      <c r="C7">
        <v>0</v>
      </c>
      <c r="D7">
        <v>0</v>
      </c>
      <c r="E7">
        <v>9.3293648399992726E-2</v>
      </c>
      <c r="F7">
        <v>0.13852711765921893</v>
      </c>
    </row>
    <row r="8" spans="1:6">
      <c r="A8" t="s">
        <v>44</v>
      </c>
      <c r="B8" t="s">
        <v>52</v>
      </c>
      <c r="C8">
        <v>0</v>
      </c>
      <c r="D8">
        <v>0</v>
      </c>
      <c r="E8">
        <v>2.9553060322320281E-2</v>
      </c>
      <c r="F8">
        <v>9.5043544526847504E-2</v>
      </c>
    </row>
    <row r="9" spans="1:6">
      <c r="A9" t="s">
        <v>44</v>
      </c>
      <c r="B9" t="s">
        <v>53</v>
      </c>
      <c r="C9">
        <v>0</v>
      </c>
      <c r="D9">
        <v>0</v>
      </c>
      <c r="E9">
        <v>5.2581718564285097E-2</v>
      </c>
      <c r="F9">
        <v>7.5562158428700718E-2</v>
      </c>
    </row>
    <row r="10" spans="1:6">
      <c r="A10" t="s">
        <v>44</v>
      </c>
      <c r="B10" t="s">
        <v>54</v>
      </c>
      <c r="C10">
        <v>0</v>
      </c>
      <c r="D10">
        <v>0</v>
      </c>
      <c r="E10">
        <v>5.3169744390167729E-2</v>
      </c>
      <c r="F10">
        <v>7.0045924385439245E-2</v>
      </c>
    </row>
    <row r="11" spans="1:6">
      <c r="A11" t="s">
        <v>44</v>
      </c>
      <c r="B11" t="s">
        <v>55</v>
      </c>
      <c r="C11">
        <v>0</v>
      </c>
      <c r="D11">
        <v>0</v>
      </c>
      <c r="E11">
        <v>5.3313425738344522E-2</v>
      </c>
      <c r="F11">
        <v>7.0431291953884964E-2</v>
      </c>
    </row>
    <row r="12" spans="1:6">
      <c r="A12" t="s">
        <v>44</v>
      </c>
      <c r="B12" t="s">
        <v>56</v>
      </c>
      <c r="C12">
        <v>0</v>
      </c>
      <c r="D12">
        <v>0</v>
      </c>
      <c r="E12">
        <v>6.3208540206368E-2</v>
      </c>
      <c r="F12">
        <v>7.315541676343848E-2</v>
      </c>
    </row>
    <row r="13" spans="1:6">
      <c r="A13" t="s">
        <v>44</v>
      </c>
      <c r="B13" t="s">
        <v>57</v>
      </c>
      <c r="C13">
        <v>0</v>
      </c>
      <c r="D13">
        <v>0</v>
      </c>
      <c r="E13">
        <v>7.8969781509674222E-2</v>
      </c>
      <c r="F13">
        <v>7.1768315290718657E-2</v>
      </c>
    </row>
    <row r="14" spans="1:6">
      <c r="A14" t="s">
        <v>44</v>
      </c>
      <c r="B14" t="s">
        <v>58</v>
      </c>
      <c r="C14">
        <v>0</v>
      </c>
      <c r="D14">
        <v>0</v>
      </c>
      <c r="E14">
        <v>7.9758182472794772E-2</v>
      </c>
      <c r="F14">
        <v>7.1093929518963761E-2</v>
      </c>
    </row>
    <row r="15" spans="1:6">
      <c r="A15" t="s">
        <v>44</v>
      </c>
      <c r="B15" t="s">
        <v>59</v>
      </c>
      <c r="C15">
        <v>0</v>
      </c>
      <c r="D15">
        <v>0</v>
      </c>
      <c r="E15">
        <v>8.5197192310810133E-2</v>
      </c>
      <c r="F15">
        <v>7.6750090207555008E-2</v>
      </c>
    </row>
    <row r="16" spans="1:6">
      <c r="A16" t="s">
        <v>44</v>
      </c>
      <c r="B16" t="s">
        <v>60</v>
      </c>
      <c r="C16">
        <v>0</v>
      </c>
      <c r="D16">
        <v>0</v>
      </c>
      <c r="E16">
        <v>9.2261081600353678E-2</v>
      </c>
      <c r="F16">
        <v>0.13790812347297177</v>
      </c>
    </row>
    <row r="17" spans="1:6">
      <c r="A17" t="s">
        <v>44</v>
      </c>
      <c r="B17" t="s">
        <v>61</v>
      </c>
      <c r="C17">
        <v>0</v>
      </c>
      <c r="D17">
        <v>0</v>
      </c>
      <c r="E17">
        <v>6.2537258694607453E-2</v>
      </c>
      <c r="F17">
        <v>0.15324578315722762</v>
      </c>
    </row>
    <row r="18" spans="1:6">
      <c r="A18" t="s">
        <v>45</v>
      </c>
      <c r="B18" t="s">
        <v>49</v>
      </c>
      <c r="C18">
        <v>0</v>
      </c>
      <c r="D18">
        <v>0</v>
      </c>
      <c r="E18">
        <v>5.055064078134202E-2</v>
      </c>
      <c r="F18">
        <v>7.5888993374419067E-2</v>
      </c>
    </row>
    <row r="19" spans="1:6">
      <c r="A19" t="s">
        <v>45</v>
      </c>
      <c r="B19" t="s">
        <v>50</v>
      </c>
      <c r="C19">
        <v>0</v>
      </c>
      <c r="D19">
        <v>0</v>
      </c>
      <c r="E19">
        <v>8.4111200297195876E-2</v>
      </c>
      <c r="F19">
        <v>9.0139837653631594E-2</v>
      </c>
    </row>
    <row r="20" spans="1:6">
      <c r="A20" t="s">
        <v>45</v>
      </c>
      <c r="B20" t="s">
        <v>51</v>
      </c>
      <c r="C20">
        <v>0</v>
      </c>
      <c r="D20">
        <v>0</v>
      </c>
      <c r="E20">
        <v>6.2537258694607453E-2</v>
      </c>
      <c r="F20">
        <v>0.15324578315722762</v>
      </c>
    </row>
    <row r="21" spans="1:6">
      <c r="A21" t="s">
        <v>16</v>
      </c>
      <c r="B21" t="s">
        <v>62</v>
      </c>
      <c r="C21">
        <v>0</v>
      </c>
      <c r="D21">
        <v>0</v>
      </c>
      <c r="E21">
        <v>0.21634462710189234</v>
      </c>
      <c r="F21">
        <v>0.24188877149892998</v>
      </c>
    </row>
    <row r="22" spans="1:6">
      <c r="A22" t="s">
        <v>16</v>
      </c>
      <c r="B22" t="s">
        <v>63</v>
      </c>
      <c r="C22">
        <v>0</v>
      </c>
      <c r="D22">
        <v>0</v>
      </c>
      <c r="E22">
        <v>4.7087917266780244E-2</v>
      </c>
      <c r="F22">
        <v>8.7265534291444569E-2</v>
      </c>
    </row>
    <row r="23" spans="1:6">
      <c r="A23" t="s">
        <v>16</v>
      </c>
      <c r="B23" t="s">
        <v>65</v>
      </c>
      <c r="C23">
        <v>0</v>
      </c>
      <c r="D23">
        <v>0</v>
      </c>
      <c r="E23">
        <v>8.4885624391236605E-2</v>
      </c>
      <c r="F23">
        <v>0.14566237411337368</v>
      </c>
    </row>
    <row r="24" spans="1:6">
      <c r="A24" t="s">
        <v>17</v>
      </c>
      <c r="B24" t="s">
        <v>66</v>
      </c>
      <c r="C24">
        <v>0</v>
      </c>
      <c r="D24">
        <v>0</v>
      </c>
      <c r="E24">
        <v>0.12229219768975078</v>
      </c>
      <c r="F24">
        <v>0.15330910434489764</v>
      </c>
    </row>
    <row r="25" spans="1:6">
      <c r="A25" t="s">
        <v>17</v>
      </c>
      <c r="B25" t="s">
        <v>67</v>
      </c>
      <c r="C25">
        <v>0</v>
      </c>
      <c r="D25">
        <v>0</v>
      </c>
      <c r="E25">
        <v>6.6282597280454034E-2</v>
      </c>
      <c r="F25">
        <v>9.728604288404101E-2</v>
      </c>
    </row>
    <row r="26" spans="1:6">
      <c r="A26" t="s">
        <v>17</v>
      </c>
      <c r="B26" t="s">
        <v>68</v>
      </c>
      <c r="C26">
        <v>0</v>
      </c>
      <c r="D26">
        <v>0</v>
      </c>
      <c r="E26">
        <v>2.7747044073910265E-2</v>
      </c>
      <c r="F26">
        <v>5.546920164869279E-2</v>
      </c>
    </row>
    <row r="27" spans="1:6">
      <c r="A27" t="s">
        <v>9</v>
      </c>
      <c r="B27" t="s">
        <v>97</v>
      </c>
      <c r="C27">
        <v>0</v>
      </c>
      <c r="D27">
        <v>0</v>
      </c>
      <c r="E27">
        <v>7.4755623210555663E-2</v>
      </c>
      <c r="F27">
        <v>0.12217489863050084</v>
      </c>
    </row>
    <row r="28" spans="1:6">
      <c r="A28" t="s">
        <v>9</v>
      </c>
      <c r="B28" t="s">
        <v>71</v>
      </c>
      <c r="C28">
        <v>0</v>
      </c>
      <c r="D28">
        <v>0</v>
      </c>
      <c r="E28">
        <v>7.6600849403970411E-2</v>
      </c>
      <c r="F28">
        <v>0.17132098137410184</v>
      </c>
    </row>
    <row r="29" spans="1:6">
      <c r="A29" t="s">
        <v>9</v>
      </c>
      <c r="B29" t="s">
        <v>72</v>
      </c>
      <c r="C29">
        <v>0</v>
      </c>
      <c r="D29">
        <v>0</v>
      </c>
      <c r="E29">
        <v>3.7241525334578189E-2</v>
      </c>
      <c r="F29">
        <v>6.6083604731420845E-2</v>
      </c>
    </row>
    <row r="30" spans="1:6">
      <c r="A30" t="s">
        <v>18</v>
      </c>
      <c r="B30" t="s">
        <v>73</v>
      </c>
      <c r="C30">
        <v>0</v>
      </c>
      <c r="D30">
        <v>0</v>
      </c>
      <c r="E30">
        <v>7.5374522177126313E-2</v>
      </c>
      <c r="F30">
        <v>0.10558836834880703</v>
      </c>
    </row>
    <row r="31" spans="1:6">
      <c r="A31" t="s">
        <v>18</v>
      </c>
      <c r="B31" t="s">
        <v>74</v>
      </c>
      <c r="C31">
        <v>0</v>
      </c>
      <c r="D31">
        <v>0</v>
      </c>
      <c r="E31">
        <v>3.1283120249268735E-2</v>
      </c>
      <c r="F31">
        <v>9.727017366073408E-2</v>
      </c>
    </row>
    <row r="32" spans="1:6">
      <c r="A32" t="s">
        <v>15</v>
      </c>
      <c r="B32" t="s">
        <v>296</v>
      </c>
      <c r="C32">
        <v>0</v>
      </c>
      <c r="D32">
        <v>0</v>
      </c>
      <c r="E32">
        <v>3.9164181112752133E-2</v>
      </c>
      <c r="F32">
        <v>0.10228510170589512</v>
      </c>
    </row>
    <row r="33" spans="1:6">
      <c r="A33" t="s">
        <v>15</v>
      </c>
      <c r="B33" t="s">
        <v>297</v>
      </c>
      <c r="C33">
        <v>0</v>
      </c>
      <c r="D33">
        <v>0</v>
      </c>
      <c r="E33">
        <v>5.4149563886693092E-2</v>
      </c>
      <c r="F33">
        <v>8.1391474069013245E-2</v>
      </c>
    </row>
    <row r="34" spans="1:6">
      <c r="A34" t="s">
        <v>15</v>
      </c>
      <c r="B34" t="s">
        <v>298</v>
      </c>
      <c r="C34">
        <v>0</v>
      </c>
      <c r="D34">
        <v>0</v>
      </c>
      <c r="E34">
        <v>9.0160828794375023E-2</v>
      </c>
      <c r="F34">
        <v>0.11985714646737973</v>
      </c>
    </row>
    <row r="35" spans="1:6">
      <c r="A35" t="s">
        <v>15</v>
      </c>
      <c r="B35" t="s">
        <v>267</v>
      </c>
      <c r="C35">
        <v>0</v>
      </c>
      <c r="D35">
        <v>0</v>
      </c>
      <c r="E35">
        <v>5.3017258813283862E-2</v>
      </c>
      <c r="F35">
        <v>6.7891608862397368E-2</v>
      </c>
    </row>
    <row r="36" spans="1:6">
      <c r="A36" t="s">
        <v>15</v>
      </c>
      <c r="B36" t="s">
        <v>268</v>
      </c>
      <c r="C36">
        <v>0</v>
      </c>
      <c r="D36">
        <v>0</v>
      </c>
      <c r="E36">
        <v>9.0710928558657616E-2</v>
      </c>
      <c r="F36">
        <v>0.15050224875459728</v>
      </c>
    </row>
    <row r="37" spans="1:6">
      <c r="A37" t="s">
        <v>20</v>
      </c>
      <c r="B37" t="s">
        <v>75</v>
      </c>
      <c r="C37">
        <v>0</v>
      </c>
      <c r="D37">
        <v>0</v>
      </c>
      <c r="E37">
        <v>5.2622159783984247E-2</v>
      </c>
      <c r="F37">
        <v>0.10362010877231378</v>
      </c>
    </row>
    <row r="38" spans="1:6">
      <c r="A38" t="s">
        <v>20</v>
      </c>
      <c r="B38" t="s">
        <v>76</v>
      </c>
      <c r="C38">
        <v>0</v>
      </c>
      <c r="D38">
        <v>0</v>
      </c>
      <c r="E38">
        <v>6.7260970759697253E-2</v>
      </c>
      <c r="F38">
        <v>0.10241702191157492</v>
      </c>
    </row>
    <row r="39" spans="1:6">
      <c r="A39" t="s">
        <v>21</v>
      </c>
      <c r="B39" t="s">
        <v>77</v>
      </c>
      <c r="C39">
        <v>0</v>
      </c>
      <c r="D39">
        <v>0</v>
      </c>
      <c r="E39">
        <v>5.7460108796070587E-2</v>
      </c>
      <c r="F39">
        <v>9.9723034797928128E-2</v>
      </c>
    </row>
    <row r="40" spans="1:6">
      <c r="A40" t="s">
        <v>21</v>
      </c>
      <c r="B40" t="s">
        <v>78</v>
      </c>
      <c r="C40">
        <v>0</v>
      </c>
      <c r="D40">
        <v>0</v>
      </c>
      <c r="E40">
        <v>8.3151314564313961E-2</v>
      </c>
      <c r="F40">
        <v>0.15215476872406627</v>
      </c>
    </row>
    <row r="41" spans="1:6">
      <c r="A41" t="s">
        <v>13</v>
      </c>
      <c r="B41" t="s">
        <v>79</v>
      </c>
      <c r="C41">
        <v>0</v>
      </c>
      <c r="D41">
        <v>0</v>
      </c>
      <c r="E41">
        <v>9.4738597774290237E-2</v>
      </c>
      <c r="F41">
        <v>0.12683705408571017</v>
      </c>
    </row>
    <row r="42" spans="1:6">
      <c r="A42" t="s">
        <v>13</v>
      </c>
      <c r="B42" t="s">
        <v>80</v>
      </c>
      <c r="C42">
        <v>0</v>
      </c>
      <c r="D42">
        <v>0</v>
      </c>
      <c r="E42">
        <v>4.3169320524807778E-2</v>
      </c>
      <c r="F42">
        <v>8.9745943058413533E-2</v>
      </c>
    </row>
    <row r="43" spans="1:6">
      <c r="A43" t="s">
        <v>7</v>
      </c>
      <c r="B43" t="s">
        <v>81</v>
      </c>
      <c r="C43">
        <v>0</v>
      </c>
      <c r="D43">
        <v>0</v>
      </c>
      <c r="F43">
        <v>0.13149062582805143</v>
      </c>
    </row>
    <row r="44" spans="1:6">
      <c r="A44" t="s">
        <v>7</v>
      </c>
      <c r="B44" t="s">
        <v>82</v>
      </c>
      <c r="C44">
        <v>0</v>
      </c>
      <c r="D44">
        <v>0</v>
      </c>
      <c r="F44">
        <v>8.7358695912422402E-2</v>
      </c>
    </row>
    <row r="45" spans="1:6">
      <c r="A45" t="s">
        <v>86</v>
      </c>
      <c r="B45" t="s">
        <v>87</v>
      </c>
      <c r="C45">
        <v>0</v>
      </c>
      <c r="D45">
        <v>0</v>
      </c>
      <c r="E45">
        <v>0.10671716368983088</v>
      </c>
      <c r="F45">
        <v>0.15211279797112282</v>
      </c>
    </row>
    <row r="46" spans="1:6">
      <c r="A46" t="s">
        <v>86</v>
      </c>
      <c r="B46" t="s">
        <v>88</v>
      </c>
      <c r="C46">
        <v>0</v>
      </c>
      <c r="D46">
        <v>0</v>
      </c>
      <c r="E46">
        <v>5.4466104603848625E-2</v>
      </c>
      <c r="F46">
        <v>0.12009450235861345</v>
      </c>
    </row>
    <row r="47" spans="1:6">
      <c r="A47" t="s">
        <v>86</v>
      </c>
      <c r="B47" t="s">
        <v>89</v>
      </c>
      <c r="C47">
        <v>0</v>
      </c>
      <c r="D47">
        <v>0</v>
      </c>
      <c r="E47">
        <v>1.5908044993212262E-2</v>
      </c>
      <c r="F47">
        <v>5.7872462734661047E-2</v>
      </c>
    </row>
    <row r="48" spans="1:6">
      <c r="A48" t="s">
        <v>95</v>
      </c>
      <c r="B48" t="s">
        <v>165</v>
      </c>
      <c r="F48">
        <v>0.1039538207725199</v>
      </c>
    </row>
    <row r="49" spans="1:6">
      <c r="A49" t="s">
        <v>95</v>
      </c>
      <c r="B49" t="s">
        <v>163</v>
      </c>
      <c r="F49">
        <v>0.10127175026637118</v>
      </c>
    </row>
    <row r="50" spans="1:6">
      <c r="A50" t="s">
        <v>95</v>
      </c>
      <c r="B50" t="s">
        <v>269</v>
      </c>
      <c r="F50">
        <v>8.9832603840137651E-2</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7">
    <tabColor theme="1"/>
  </sheetPr>
  <dimension ref="A1:F50"/>
  <sheetViews>
    <sheetView topLeftCell="A16" workbookViewId="0">
      <selection sqref="A1:S1"/>
    </sheetView>
  </sheetViews>
  <sheetFormatPr baseColWidth="10" defaultColWidth="8.6640625" defaultRowHeight="14.4"/>
  <sheetData>
    <row r="1" spans="1:6">
      <c r="A1" t="s">
        <v>42</v>
      </c>
      <c r="B1" t="s">
        <v>96</v>
      </c>
      <c r="C1" t="s">
        <v>166</v>
      </c>
      <c r="D1" t="s">
        <v>149</v>
      </c>
      <c r="E1" t="s">
        <v>167</v>
      </c>
      <c r="F1" t="s">
        <v>150</v>
      </c>
    </row>
    <row r="2" spans="1:6">
      <c r="A2" t="s">
        <v>8</v>
      </c>
      <c r="B2" t="s">
        <v>46</v>
      </c>
      <c r="C2">
        <v>0.10740081071164929</v>
      </c>
      <c r="D2">
        <v>7.6627655388739377E-2</v>
      </c>
      <c r="E2">
        <v>8.5673744196307772E-2</v>
      </c>
      <c r="F2">
        <v>0.10947999100473627</v>
      </c>
    </row>
    <row r="3" spans="1:6">
      <c r="A3" t="s">
        <v>8</v>
      </c>
      <c r="B3" t="s">
        <v>47</v>
      </c>
      <c r="C3">
        <v>9.9396003029418825E-2</v>
      </c>
      <c r="D3">
        <v>9.3861116511331014E-2</v>
      </c>
      <c r="E3">
        <v>8.1207657612244494E-2</v>
      </c>
      <c r="F3">
        <v>9.1806134646705576E-2</v>
      </c>
    </row>
    <row r="4" spans="1:6">
      <c r="A4" t="s">
        <v>8</v>
      </c>
      <c r="B4" t="s">
        <v>48</v>
      </c>
      <c r="C4">
        <v>0.13910202462627203</v>
      </c>
      <c r="D4">
        <v>2.4107273980798267E-2</v>
      </c>
      <c r="E4">
        <v>5.7942392283748131E-2</v>
      </c>
      <c r="F4">
        <v>6.2991734160906587E-2</v>
      </c>
    </row>
    <row r="5" spans="1:6">
      <c r="A5" t="s">
        <v>43</v>
      </c>
      <c r="B5" t="s">
        <v>49</v>
      </c>
      <c r="C5">
        <v>0.10739099092840938</v>
      </c>
      <c r="D5">
        <v>7.6921850865583896E-2</v>
      </c>
      <c r="E5">
        <v>8.4773370900076223E-2</v>
      </c>
      <c r="F5">
        <v>0.10365685754257765</v>
      </c>
    </row>
    <row r="6" spans="1:6">
      <c r="A6" t="s">
        <v>43</v>
      </c>
      <c r="B6" t="s">
        <v>50</v>
      </c>
      <c r="C6">
        <v>0.10290109407728423</v>
      </c>
      <c r="D6">
        <v>8.2189709737016364E-2</v>
      </c>
      <c r="E6">
        <v>7.5044538351164536E-2</v>
      </c>
      <c r="F6">
        <v>8.9361753599525987E-2</v>
      </c>
    </row>
    <row r="7" spans="1:6">
      <c r="A7" t="s">
        <v>43</v>
      </c>
      <c r="B7" t="s">
        <v>51</v>
      </c>
      <c r="C7">
        <v>0.1342581154962231</v>
      </c>
      <c r="D7">
        <v>3.4573599941856249E-2</v>
      </c>
      <c r="E7">
        <v>6.3639538047362137E-2</v>
      </c>
      <c r="F7">
        <v>6.2182402778045209E-2</v>
      </c>
    </row>
    <row r="8" spans="1:6">
      <c r="A8" t="s">
        <v>44</v>
      </c>
      <c r="B8" t="s">
        <v>52</v>
      </c>
      <c r="C8">
        <v>5.8095637362449708E-2</v>
      </c>
      <c r="D8">
        <v>3.4599845178844596E-2</v>
      </c>
      <c r="E8">
        <v>6.2350405521409025E-2</v>
      </c>
      <c r="F8">
        <v>9.5324317690655275E-2</v>
      </c>
    </row>
    <row r="9" spans="1:6">
      <c r="A9" t="s">
        <v>44</v>
      </c>
      <c r="B9" t="s">
        <v>53</v>
      </c>
      <c r="C9">
        <v>0.10134013956202288</v>
      </c>
      <c r="D9">
        <v>6.6316898394615215E-2</v>
      </c>
      <c r="E9">
        <v>8.0010876183622445E-2</v>
      </c>
      <c r="F9">
        <v>0.10367019214625423</v>
      </c>
    </row>
    <row r="10" spans="1:6">
      <c r="A10" t="s">
        <v>44</v>
      </c>
      <c r="B10" t="s">
        <v>54</v>
      </c>
      <c r="C10">
        <v>0.10718944995659692</v>
      </c>
      <c r="D10">
        <v>8.0299151682180395E-2</v>
      </c>
      <c r="E10">
        <v>8.3011245591636473E-2</v>
      </c>
      <c r="F10">
        <v>0.11076556793852269</v>
      </c>
    </row>
    <row r="11" spans="1:6">
      <c r="A11" t="s">
        <v>44</v>
      </c>
      <c r="B11" t="s">
        <v>55</v>
      </c>
      <c r="C11">
        <v>0.130761505874878</v>
      </c>
      <c r="D11">
        <v>8.8513573965745468E-2</v>
      </c>
      <c r="E11">
        <v>8.3685675671355472E-2</v>
      </c>
      <c r="F11">
        <v>0.10965589386502743</v>
      </c>
    </row>
    <row r="12" spans="1:6">
      <c r="A12" t="s">
        <v>44</v>
      </c>
      <c r="B12" t="s">
        <v>56</v>
      </c>
      <c r="C12">
        <v>0.13076150587487798</v>
      </c>
      <c r="D12">
        <v>7.9242804089146412E-2</v>
      </c>
      <c r="E12">
        <v>9.7718826836725198E-2</v>
      </c>
      <c r="F12">
        <v>0.10181171879258678</v>
      </c>
    </row>
    <row r="13" spans="1:6">
      <c r="A13" t="s">
        <v>44</v>
      </c>
      <c r="B13" t="s">
        <v>57</v>
      </c>
      <c r="C13">
        <v>0.13531424130047809</v>
      </c>
      <c r="D13">
        <v>6.8481171858146075E-2</v>
      </c>
      <c r="E13">
        <v>0.10273409252908559</v>
      </c>
      <c r="F13">
        <v>0.10750116306554391</v>
      </c>
    </row>
    <row r="14" spans="1:6">
      <c r="A14" t="s">
        <v>44</v>
      </c>
      <c r="B14" t="s">
        <v>58</v>
      </c>
      <c r="C14">
        <v>0.133064258245952</v>
      </c>
      <c r="D14">
        <v>6.5254585919425928E-2</v>
      </c>
      <c r="E14">
        <v>0.1029488259933732</v>
      </c>
      <c r="F14">
        <v>0.11026727667895551</v>
      </c>
    </row>
    <row r="15" spans="1:6">
      <c r="A15" t="s">
        <v>44</v>
      </c>
      <c r="B15" t="s">
        <v>59</v>
      </c>
      <c r="C15">
        <v>0.11414004504453353</v>
      </c>
      <c r="D15">
        <v>8.7316923370745106E-2</v>
      </c>
      <c r="E15">
        <v>9.5731259084801484E-2</v>
      </c>
      <c r="F15">
        <v>0.10758838266481989</v>
      </c>
    </row>
    <row r="16" spans="1:6">
      <c r="A16" t="s">
        <v>44</v>
      </c>
      <c r="B16" t="s">
        <v>60</v>
      </c>
      <c r="C16">
        <v>0.10759932970837432</v>
      </c>
      <c r="D16">
        <v>7.5589886354234193E-2</v>
      </c>
      <c r="E16">
        <v>8.287877068202415E-2</v>
      </c>
      <c r="F16">
        <v>7.4393792531983319E-2</v>
      </c>
    </row>
    <row r="17" spans="1:6">
      <c r="A17" t="s">
        <v>44</v>
      </c>
      <c r="B17" t="s">
        <v>61</v>
      </c>
      <c r="C17">
        <v>6.9211171740404656E-2</v>
      </c>
      <c r="D17">
        <v>4.3687644500912934E-2</v>
      </c>
      <c r="E17">
        <v>5.9604279375347992E-2</v>
      </c>
      <c r="F17">
        <v>5.5734878904454013E-2</v>
      </c>
    </row>
    <row r="18" spans="1:6">
      <c r="A18" t="s">
        <v>45</v>
      </c>
      <c r="B18" t="s">
        <v>49</v>
      </c>
      <c r="C18">
        <v>0.10327957626674361</v>
      </c>
      <c r="D18">
        <v>6.9001090292564557E-2</v>
      </c>
      <c r="E18">
        <v>8.1594148556080617E-2</v>
      </c>
      <c r="F18">
        <v>0.10461299288770209</v>
      </c>
    </row>
    <row r="19" spans="1:6">
      <c r="A19" t="s">
        <v>45</v>
      </c>
      <c r="B19" t="s">
        <v>50</v>
      </c>
      <c r="C19">
        <v>0.12307496706498297</v>
      </c>
      <c r="D19">
        <v>7.3955756473132045E-2</v>
      </c>
      <c r="E19">
        <v>9.5973819102003033E-2</v>
      </c>
      <c r="F19">
        <v>9.953734475872647E-2</v>
      </c>
    </row>
    <row r="20" spans="1:6">
      <c r="A20" t="s">
        <v>45</v>
      </c>
      <c r="B20" t="s">
        <v>51</v>
      </c>
      <c r="C20">
        <v>6.9211171740404656E-2</v>
      </c>
      <c r="D20">
        <v>4.3687644500912934E-2</v>
      </c>
      <c r="E20">
        <v>5.9604279375347992E-2</v>
      </c>
      <c r="F20">
        <v>5.5734878904454013E-2</v>
      </c>
    </row>
    <row r="21" spans="1:6">
      <c r="A21" t="s">
        <v>16</v>
      </c>
      <c r="B21" t="s">
        <v>62</v>
      </c>
      <c r="C21">
        <v>0.41342337196609652</v>
      </c>
      <c r="D21">
        <v>0.23501463132335218</v>
      </c>
      <c r="E21">
        <v>0.19359212423301403</v>
      </c>
      <c r="F21">
        <v>0.17109561705007559</v>
      </c>
    </row>
    <row r="22" spans="1:6">
      <c r="A22" t="s">
        <v>16</v>
      </c>
      <c r="B22" t="s">
        <v>63</v>
      </c>
      <c r="C22">
        <v>5.8785863662697044E-2</v>
      </c>
      <c r="D22">
        <v>4.4493495069867738E-2</v>
      </c>
      <c r="E22">
        <v>6.7066440886147521E-2</v>
      </c>
      <c r="F22">
        <v>8.5948225507024134E-2</v>
      </c>
    </row>
    <row r="23" spans="1:6">
      <c r="A23" t="s">
        <v>16</v>
      </c>
      <c r="B23" t="s">
        <v>65</v>
      </c>
      <c r="C23">
        <v>0.14890220988742106</v>
      </c>
      <c r="D23">
        <v>8.6004782040853388E-3</v>
      </c>
      <c r="E23">
        <v>8.5074325039143639E-2</v>
      </c>
      <c r="F23">
        <v>7.0372884509352862E-2</v>
      </c>
    </row>
    <row r="24" spans="1:6">
      <c r="A24" t="s">
        <v>17</v>
      </c>
      <c r="B24" t="s">
        <v>66</v>
      </c>
      <c r="C24">
        <v>0.22181601574586868</v>
      </c>
      <c r="D24">
        <v>0.22518232225363541</v>
      </c>
      <c r="E24">
        <v>0.14870051544903193</v>
      </c>
      <c r="F24">
        <v>0.11957904814933265</v>
      </c>
    </row>
    <row r="25" spans="1:6">
      <c r="A25" t="s">
        <v>17</v>
      </c>
      <c r="B25" t="s">
        <v>67</v>
      </c>
      <c r="C25">
        <v>8.6919259301343907E-2</v>
      </c>
      <c r="D25">
        <v>4.9662029698266406E-2</v>
      </c>
      <c r="E25">
        <v>7.4453397431319041E-2</v>
      </c>
      <c r="F25">
        <v>0.10060247909319528</v>
      </c>
    </row>
    <row r="26" spans="1:6">
      <c r="A26" t="s">
        <v>17</v>
      </c>
      <c r="B26" t="s">
        <v>68</v>
      </c>
      <c r="C26">
        <v>3.4857253568033632E-2</v>
      </c>
      <c r="D26">
        <v>4.0241231903194737E-2</v>
      </c>
      <c r="E26">
        <v>5.0082367697317498E-2</v>
      </c>
      <c r="F26">
        <v>5.2604943701203798E-2</v>
      </c>
    </row>
    <row r="27" spans="1:6">
      <c r="A27" t="s">
        <v>9</v>
      </c>
      <c r="B27" t="s">
        <v>97</v>
      </c>
      <c r="C27">
        <v>0.1178711855928314</v>
      </c>
      <c r="D27">
        <v>8.0602909221059671E-2</v>
      </c>
      <c r="E27">
        <v>7.8513540255575609E-2</v>
      </c>
      <c r="F27">
        <v>8.8974537792833541E-2</v>
      </c>
    </row>
    <row r="28" spans="1:6">
      <c r="A28" t="s">
        <v>9</v>
      </c>
      <c r="B28" t="s">
        <v>71</v>
      </c>
      <c r="C28">
        <v>0.18712027847297261</v>
      </c>
      <c r="D28">
        <v>0.18164636866614764</v>
      </c>
      <c r="E28">
        <v>0.10195837964456031</v>
      </c>
      <c r="F28">
        <v>0.14279288713823102</v>
      </c>
    </row>
    <row r="29" spans="1:6">
      <c r="A29" t="s">
        <v>9</v>
      </c>
      <c r="B29" t="s">
        <v>72</v>
      </c>
      <c r="C29">
        <v>8.7462494514937303E-2</v>
      </c>
      <c r="D29">
        <v>4.8908112604017402E-2</v>
      </c>
      <c r="E29">
        <v>7.5731045216158963E-2</v>
      </c>
      <c r="F29">
        <v>8.8931609170140619E-2</v>
      </c>
    </row>
    <row r="30" spans="1:6">
      <c r="A30" t="s">
        <v>18</v>
      </c>
      <c r="B30" t="s">
        <v>73</v>
      </c>
      <c r="C30">
        <v>0.13929938949485932</v>
      </c>
      <c r="D30">
        <v>7.7561729487679171E-2</v>
      </c>
      <c r="E30">
        <v>8.9629860775126774E-2</v>
      </c>
      <c r="F30">
        <v>0.10508555503181642</v>
      </c>
    </row>
    <row r="31" spans="1:6">
      <c r="A31" t="s">
        <v>18</v>
      </c>
      <c r="B31" t="s">
        <v>74</v>
      </c>
      <c r="C31">
        <v>8.1921056981512613E-2</v>
      </c>
      <c r="D31">
        <v>6.5789097095917709E-2</v>
      </c>
      <c r="E31">
        <v>5.7033242175211774E-2</v>
      </c>
      <c r="F31">
        <v>6.8177502554877048E-2</v>
      </c>
    </row>
    <row r="32" spans="1:6">
      <c r="A32" t="s">
        <v>15</v>
      </c>
      <c r="B32" t="s">
        <v>296</v>
      </c>
      <c r="C32">
        <v>5.041432813696245E-2</v>
      </c>
      <c r="D32">
        <v>4.1999005949230207E-2</v>
      </c>
      <c r="E32">
        <v>4.7880446702548249E-2</v>
      </c>
      <c r="F32">
        <v>5.4631327461058726E-2</v>
      </c>
    </row>
    <row r="33" spans="1:6">
      <c r="A33" t="s">
        <v>15</v>
      </c>
      <c r="B33" t="s">
        <v>297</v>
      </c>
      <c r="C33">
        <v>9.643787479099894E-2</v>
      </c>
      <c r="D33">
        <v>0.15450590223408719</v>
      </c>
      <c r="E33">
        <v>3.2047220601643042E-2</v>
      </c>
      <c r="F33">
        <v>4.745474805274294E-2</v>
      </c>
    </row>
    <row r="34" spans="1:6">
      <c r="A34" t="s">
        <v>15</v>
      </c>
      <c r="B34" t="s">
        <v>298</v>
      </c>
      <c r="C34">
        <v>0.1507332774560001</v>
      </c>
      <c r="D34">
        <v>0.13068463394825214</v>
      </c>
      <c r="E34">
        <v>0.13390627407421044</v>
      </c>
      <c r="F34">
        <v>0.15602989643314577</v>
      </c>
    </row>
    <row r="35" spans="1:6">
      <c r="A35" t="s">
        <v>15</v>
      </c>
      <c r="B35" t="s">
        <v>267</v>
      </c>
      <c r="C35">
        <v>0.33970114144835362</v>
      </c>
      <c r="D35">
        <v>0.29077080923069043</v>
      </c>
      <c r="E35">
        <v>0.17972926449105814</v>
      </c>
      <c r="F35">
        <v>0.23332810171129076</v>
      </c>
    </row>
    <row r="36" spans="1:6">
      <c r="A36" t="s">
        <v>15</v>
      </c>
      <c r="B36" t="s">
        <v>268</v>
      </c>
      <c r="C36">
        <v>0.1447390483920673</v>
      </c>
      <c r="D36">
        <v>2.5441062887144063E-2</v>
      </c>
      <c r="E36">
        <v>5.8900365857253403E-2</v>
      </c>
      <c r="F36">
        <v>0.10702399837635897</v>
      </c>
    </row>
    <row r="37" spans="1:6">
      <c r="A37" t="s">
        <v>20</v>
      </c>
      <c r="B37" t="s">
        <v>75</v>
      </c>
      <c r="C37">
        <v>7.4205037706051427E-2</v>
      </c>
      <c r="D37">
        <v>6.7955736769162112E-2</v>
      </c>
      <c r="E37">
        <v>7.2115487888258625E-2</v>
      </c>
      <c r="F37">
        <v>7.9665746899557521E-2</v>
      </c>
    </row>
    <row r="38" spans="1:6">
      <c r="A38" t="s">
        <v>20</v>
      </c>
      <c r="B38" t="s">
        <v>76</v>
      </c>
      <c r="C38">
        <v>0.14525474286420031</v>
      </c>
      <c r="D38">
        <v>7.5443795305158615E-2</v>
      </c>
      <c r="E38">
        <v>8.6387134727267736E-2</v>
      </c>
      <c r="F38">
        <v>0.10929369418068606</v>
      </c>
    </row>
    <row r="39" spans="1:6">
      <c r="A39" t="s">
        <v>21</v>
      </c>
      <c r="B39" t="s">
        <v>77</v>
      </c>
      <c r="C39">
        <v>9.7328650533319613E-2</v>
      </c>
      <c r="D39">
        <v>6.5222726352366936E-2</v>
      </c>
      <c r="E39">
        <v>6.8018115097142104E-2</v>
      </c>
      <c r="F39">
        <v>8.2320680148597752E-2</v>
      </c>
    </row>
    <row r="40" spans="1:6">
      <c r="A40" t="s">
        <v>21</v>
      </c>
      <c r="B40" t="s">
        <v>78</v>
      </c>
      <c r="C40">
        <v>0.17679358729853542</v>
      </c>
      <c r="D40">
        <v>0.12877753765385927</v>
      </c>
      <c r="E40">
        <v>0.16439526607705046</v>
      </c>
      <c r="F40">
        <v>0.27420338521976445</v>
      </c>
    </row>
    <row r="41" spans="1:6">
      <c r="A41" t="s">
        <v>13</v>
      </c>
      <c r="B41" t="s">
        <v>79</v>
      </c>
      <c r="C41">
        <v>0.1134606130290032</v>
      </c>
      <c r="D41">
        <v>7.4692180466267855E-2</v>
      </c>
      <c r="E41">
        <v>6.9865629466684648E-2</v>
      </c>
      <c r="F41">
        <v>7.8651121708572774E-2</v>
      </c>
    </row>
    <row r="42" spans="1:6">
      <c r="A42" t="s">
        <v>13</v>
      </c>
      <c r="B42" t="s">
        <v>80</v>
      </c>
      <c r="C42">
        <v>0.10686528646770481</v>
      </c>
      <c r="D42">
        <v>0.1015978665108169</v>
      </c>
      <c r="E42">
        <v>8.2850123096640846E-2</v>
      </c>
      <c r="F42">
        <v>0.10309323728957789</v>
      </c>
    </row>
    <row r="43" spans="1:6">
      <c r="A43" t="s">
        <v>7</v>
      </c>
      <c r="B43" t="s">
        <v>81</v>
      </c>
      <c r="C43">
        <v>9.7215303315491206E-2</v>
      </c>
      <c r="D43">
        <v>6.6314492676943906E-2</v>
      </c>
      <c r="F43">
        <v>8.9507238491466787E-2</v>
      </c>
    </row>
    <row r="44" spans="1:6">
      <c r="A44" t="s">
        <v>7</v>
      </c>
      <c r="B44" t="s">
        <v>82</v>
      </c>
      <c r="C44">
        <v>0.10840379811040209</v>
      </c>
      <c r="D44">
        <v>7.2796219152758301E-2</v>
      </c>
      <c r="F44">
        <v>4.3272285404144767E-2</v>
      </c>
    </row>
    <row r="45" spans="1:6">
      <c r="A45" t="s">
        <v>86</v>
      </c>
      <c r="B45" t="s">
        <v>87</v>
      </c>
      <c r="C45">
        <v>0.1148270801722598</v>
      </c>
      <c r="D45">
        <v>8.0279503572597707E-2</v>
      </c>
      <c r="E45">
        <v>6.4164175211384247E-2</v>
      </c>
      <c r="F45">
        <v>6.2261690981909007E-2</v>
      </c>
    </row>
    <row r="46" spans="1:6">
      <c r="A46" t="s">
        <v>86</v>
      </c>
      <c r="B46" t="s">
        <v>88</v>
      </c>
      <c r="C46">
        <v>0.10790756530715395</v>
      </c>
      <c r="D46">
        <v>7.4370934708138242E-2</v>
      </c>
      <c r="E46">
        <v>9.1129038840446944E-2</v>
      </c>
      <c r="F46">
        <v>9.8806258346512868E-2</v>
      </c>
    </row>
    <row r="47" spans="1:6">
      <c r="A47" t="s">
        <v>86</v>
      </c>
      <c r="B47" t="s">
        <v>89</v>
      </c>
      <c r="C47">
        <v>0.1033200165109176</v>
      </c>
      <c r="D47">
        <v>5.6739210850472913E-2</v>
      </c>
      <c r="E47">
        <v>8.1136816483079632E-2</v>
      </c>
      <c r="F47">
        <v>0.10664706908324309</v>
      </c>
    </row>
    <row r="48" spans="1:6">
      <c r="A48" t="s">
        <v>95</v>
      </c>
      <c r="B48" t="s">
        <v>165</v>
      </c>
      <c r="F48">
        <v>9.5921959330986156E-2</v>
      </c>
    </row>
    <row r="49" spans="1:6">
      <c r="A49" t="s">
        <v>95</v>
      </c>
      <c r="B49" t="s">
        <v>163</v>
      </c>
      <c r="F49">
        <v>4.4699787615756527E-3</v>
      </c>
    </row>
    <row r="50" spans="1:6">
      <c r="A50" t="s">
        <v>95</v>
      </c>
      <c r="B50" t="s">
        <v>269</v>
      </c>
      <c r="F50">
        <v>0.11977680512018353</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sheetPr>
  <dimension ref="A1:E50"/>
  <sheetViews>
    <sheetView topLeftCell="A23" workbookViewId="0">
      <selection activeCell="I42" sqref="I42"/>
    </sheetView>
  </sheetViews>
  <sheetFormatPr baseColWidth="10" defaultColWidth="8.6640625" defaultRowHeight="14.4"/>
  <sheetData>
    <row r="1" spans="1:5">
      <c r="A1" t="str">
        <f>r_vote_gre!A1</f>
        <v>Variable</v>
      </c>
      <c r="B1" t="str">
        <f>r_vote_gre!B1</f>
        <v>Value</v>
      </c>
      <c r="C1" t="str">
        <f>r_vote_gre!C1</f>
        <v>1983-87</v>
      </c>
      <c r="D1" t="str">
        <f>r_vote_gre!D1</f>
        <v>1991-95</v>
      </c>
      <c r="E1" t="str">
        <f>r_vote_gre!F1</f>
        <v>2015-19</v>
      </c>
    </row>
    <row r="2" spans="1:5">
      <c r="A2" t="str">
        <f>r_vote_gre!A2</f>
        <v>educ</v>
      </c>
      <c r="B2" t="str">
        <f>r_vote_gre!B2</f>
        <v>Primary</v>
      </c>
      <c r="C2">
        <f>r_vote_gre!C2</f>
        <v>0.10740081071164929</v>
      </c>
      <c r="D2">
        <f>r_vote_gre!D2</f>
        <v>7.6627655388739377E-2</v>
      </c>
      <c r="E2">
        <f>r_vote_gre!F2</f>
        <v>0.10947999100473627</v>
      </c>
    </row>
    <row r="3" spans="1:5">
      <c r="A3" t="str">
        <f>r_vote_gre!A3</f>
        <v>educ</v>
      </c>
      <c r="B3" t="str">
        <f>r_vote_gre!B3</f>
        <v>Secondary</v>
      </c>
      <c r="C3">
        <f>r_vote_gre!C3</f>
        <v>9.9396003029418825E-2</v>
      </c>
      <c r="D3">
        <f>r_vote_gre!D3</f>
        <v>9.3861116511331014E-2</v>
      </c>
      <c r="E3">
        <f>r_vote_gre!F3</f>
        <v>9.1806134646705576E-2</v>
      </c>
    </row>
    <row r="4" spans="1:5">
      <c r="A4" t="str">
        <f>r_vote_gre!A4</f>
        <v>educ</v>
      </c>
      <c r="B4" t="str">
        <f>r_vote_gre!B4</f>
        <v>Tertiary</v>
      </c>
      <c r="C4">
        <f>r_vote_gre!C4</f>
        <v>0.13910202462627203</v>
      </c>
      <c r="D4">
        <f>r_vote_gre!D4</f>
        <v>2.4107273980798267E-2</v>
      </c>
      <c r="E4">
        <f>r_vote_gre!F4</f>
        <v>6.2991734160906587E-2</v>
      </c>
    </row>
    <row r="5" spans="1:5">
      <c r="A5" t="str">
        <f>r_vote_gre!A5</f>
        <v>geduc</v>
      </c>
      <c r="B5" t="str">
        <f>r_vote_gre!B5</f>
        <v>Bottom 50%</v>
      </c>
      <c r="C5">
        <f>r_vote_gre!C5</f>
        <v>0.10739099092840938</v>
      </c>
      <c r="D5">
        <f>r_vote_gre!D5</f>
        <v>7.6921850865583896E-2</v>
      </c>
      <c r="E5">
        <f>r_vote_gre!F5</f>
        <v>0.10365685754257765</v>
      </c>
    </row>
    <row r="6" spans="1:5">
      <c r="A6" t="str">
        <f>r_vote_gre!A6</f>
        <v>geduc</v>
      </c>
      <c r="B6" t="str">
        <f>r_vote_gre!B6</f>
        <v>Middle 40%</v>
      </c>
      <c r="C6">
        <f>r_vote_gre!C6</f>
        <v>0.10290109407728423</v>
      </c>
      <c r="D6">
        <f>r_vote_gre!D6</f>
        <v>8.2189709737016364E-2</v>
      </c>
      <c r="E6">
        <f>r_vote_gre!F6</f>
        <v>8.9361753599525987E-2</v>
      </c>
    </row>
    <row r="7" spans="1:5">
      <c r="A7" t="str">
        <f>r_vote_gre!A7</f>
        <v>geduc</v>
      </c>
      <c r="B7" t="str">
        <f>r_vote_gre!B7</f>
        <v>Top 10%</v>
      </c>
      <c r="C7">
        <f>r_vote_gre!C7</f>
        <v>0.1342581154962231</v>
      </c>
      <c r="D7">
        <f>r_vote_gre!D7</f>
        <v>3.4573599941856249E-2</v>
      </c>
      <c r="E7">
        <f>r_vote_gre!F7</f>
        <v>6.2182402778045209E-2</v>
      </c>
    </row>
    <row r="8" spans="1:5">
      <c r="A8" t="str">
        <f>r_vote_gre!A8</f>
        <v>dinc</v>
      </c>
      <c r="B8" t="str">
        <f>r_vote_gre!B8</f>
        <v>D1</v>
      </c>
      <c r="C8">
        <f>r_vote_gre!C8</f>
        <v>5.8095637362449708E-2</v>
      </c>
      <c r="D8">
        <f>r_vote_gre!D8</f>
        <v>3.4599845178844596E-2</v>
      </c>
      <c r="E8">
        <f>r_vote_gre!F8</f>
        <v>9.5324317690655275E-2</v>
      </c>
    </row>
    <row r="9" spans="1:5">
      <c r="A9" t="str">
        <f>r_vote_gre!A9</f>
        <v>dinc</v>
      </c>
      <c r="B9" t="str">
        <f>r_vote_gre!B9</f>
        <v>D2</v>
      </c>
      <c r="C9">
        <f>r_vote_gre!C9</f>
        <v>0.10134013956202288</v>
      </c>
      <c r="D9">
        <f>r_vote_gre!D9</f>
        <v>6.6316898394615215E-2</v>
      </c>
      <c r="E9">
        <f>r_vote_gre!F9</f>
        <v>0.10367019214625423</v>
      </c>
    </row>
    <row r="10" spans="1:5">
      <c r="A10" t="str">
        <f>r_vote_gre!A10</f>
        <v>dinc</v>
      </c>
      <c r="B10" t="str">
        <f>r_vote_gre!B10</f>
        <v>D3</v>
      </c>
      <c r="C10">
        <f>r_vote_gre!C10</f>
        <v>0.10718944995659692</v>
      </c>
      <c r="D10">
        <f>r_vote_gre!D10</f>
        <v>8.0299151682180395E-2</v>
      </c>
      <c r="E10">
        <f>r_vote_gre!F10</f>
        <v>0.11076556793852269</v>
      </c>
    </row>
    <row r="11" spans="1:5">
      <c r="A11" t="str">
        <f>r_vote_gre!A11</f>
        <v>dinc</v>
      </c>
      <c r="B11" t="str">
        <f>r_vote_gre!B11</f>
        <v>D4</v>
      </c>
      <c r="C11">
        <f>r_vote_gre!C11</f>
        <v>0.130761505874878</v>
      </c>
      <c r="D11">
        <f>r_vote_gre!D11</f>
        <v>8.8513573965745468E-2</v>
      </c>
      <c r="E11">
        <f>r_vote_gre!F11</f>
        <v>0.10965589386502743</v>
      </c>
    </row>
    <row r="12" spans="1:5">
      <c r="A12" t="str">
        <f>r_vote_gre!A12</f>
        <v>dinc</v>
      </c>
      <c r="B12" t="str">
        <f>r_vote_gre!B12</f>
        <v>D5</v>
      </c>
      <c r="C12">
        <f>r_vote_gre!C12</f>
        <v>0.13076150587487798</v>
      </c>
      <c r="D12">
        <f>r_vote_gre!D12</f>
        <v>7.9242804089146412E-2</v>
      </c>
      <c r="E12">
        <f>r_vote_gre!F12</f>
        <v>0.10181171879258678</v>
      </c>
    </row>
    <row r="13" spans="1:5">
      <c r="A13" t="str">
        <f>r_vote_gre!A13</f>
        <v>dinc</v>
      </c>
      <c r="B13" t="str">
        <f>r_vote_gre!B13</f>
        <v>D6</v>
      </c>
      <c r="C13">
        <f>r_vote_gre!C13</f>
        <v>0.13531424130047809</v>
      </c>
      <c r="D13">
        <f>r_vote_gre!D13</f>
        <v>6.8481171858146075E-2</v>
      </c>
      <c r="E13">
        <f>r_vote_gre!F13</f>
        <v>0.10750116306554391</v>
      </c>
    </row>
    <row r="14" spans="1:5">
      <c r="A14" t="str">
        <f>r_vote_gre!A14</f>
        <v>dinc</v>
      </c>
      <c r="B14" t="str">
        <f>r_vote_gre!B14</f>
        <v>D7</v>
      </c>
      <c r="C14">
        <f>r_vote_gre!C14</f>
        <v>0.133064258245952</v>
      </c>
      <c r="D14">
        <f>r_vote_gre!D14</f>
        <v>6.5254585919425928E-2</v>
      </c>
      <c r="E14">
        <f>r_vote_gre!F14</f>
        <v>0.11026727667895551</v>
      </c>
    </row>
    <row r="15" spans="1:5">
      <c r="A15" t="str">
        <f>r_vote_gre!A15</f>
        <v>dinc</v>
      </c>
      <c r="B15" t="str">
        <f>r_vote_gre!B15</f>
        <v>D8</v>
      </c>
      <c r="C15">
        <f>r_vote_gre!C15</f>
        <v>0.11414004504453353</v>
      </c>
      <c r="D15">
        <f>r_vote_gre!D15</f>
        <v>8.7316923370745106E-2</v>
      </c>
      <c r="E15">
        <f>r_vote_gre!F15</f>
        <v>0.10758838266481989</v>
      </c>
    </row>
    <row r="16" spans="1:5">
      <c r="A16" t="str">
        <f>r_vote_gre!A16</f>
        <v>dinc</v>
      </c>
      <c r="B16" t="str">
        <f>r_vote_gre!B16</f>
        <v>D9</v>
      </c>
      <c r="C16">
        <f>r_vote_gre!C16</f>
        <v>0.10759932970837432</v>
      </c>
      <c r="D16">
        <f>r_vote_gre!D16</f>
        <v>7.5589886354234193E-2</v>
      </c>
      <c r="E16">
        <f>r_vote_gre!F16</f>
        <v>7.4393792531983319E-2</v>
      </c>
    </row>
    <row r="17" spans="1:5">
      <c r="A17" t="str">
        <f>r_vote_gre!A17</f>
        <v>dinc</v>
      </c>
      <c r="B17" t="str">
        <f>r_vote_gre!B17</f>
        <v>D10</v>
      </c>
      <c r="C17">
        <f>r_vote_gre!C17</f>
        <v>6.9211171740404656E-2</v>
      </c>
      <c r="D17">
        <f>r_vote_gre!D17</f>
        <v>4.3687644500912934E-2</v>
      </c>
      <c r="E17">
        <f>r_vote_gre!F17</f>
        <v>5.5734878904454013E-2</v>
      </c>
    </row>
    <row r="18" spans="1:5">
      <c r="A18" t="str">
        <f>r_vote_gre!A18</f>
        <v>ginc</v>
      </c>
      <c r="B18" t="str">
        <f>r_vote_gre!B18</f>
        <v>Bottom 50%</v>
      </c>
      <c r="C18">
        <f>r_vote_gre!C18</f>
        <v>0.10327957626674361</v>
      </c>
      <c r="D18">
        <f>r_vote_gre!D18</f>
        <v>6.9001090292564557E-2</v>
      </c>
      <c r="E18">
        <f>r_vote_gre!F18</f>
        <v>0.10461299288770209</v>
      </c>
    </row>
    <row r="19" spans="1:5">
      <c r="A19" t="str">
        <f>r_vote_gre!A19</f>
        <v>ginc</v>
      </c>
      <c r="B19" t="str">
        <f>r_vote_gre!B19</f>
        <v>Middle 40%</v>
      </c>
      <c r="C19">
        <f>r_vote_gre!C19</f>
        <v>0.12307496706498297</v>
      </c>
      <c r="D19">
        <f>r_vote_gre!D19</f>
        <v>7.3955756473132045E-2</v>
      </c>
      <c r="E19">
        <f>r_vote_gre!F19</f>
        <v>9.953734475872647E-2</v>
      </c>
    </row>
    <row r="20" spans="1:5">
      <c r="A20" t="str">
        <f>r_vote_gre!A20</f>
        <v>ginc</v>
      </c>
      <c r="B20" t="str">
        <f>r_vote_gre!B20</f>
        <v>Top 10%</v>
      </c>
      <c r="C20">
        <f>r_vote_gre!C20</f>
        <v>6.9211171740404656E-2</v>
      </c>
      <c r="D20">
        <f>r_vote_gre!D20</f>
        <v>4.3687644500912934E-2</v>
      </c>
      <c r="E20">
        <f>r_vote_gre!F20</f>
        <v>5.5734878904454013E-2</v>
      </c>
    </row>
    <row r="21" spans="1:5">
      <c r="A21" t="str">
        <f>r_vote_gre!A21</f>
        <v>religion</v>
      </c>
      <c r="B21" t="str">
        <f>r_vote_gre!B21</f>
        <v>No religion</v>
      </c>
      <c r="C21">
        <f>r_vote_gre!C21</f>
        <v>0.41342337196609652</v>
      </c>
      <c r="D21">
        <f>r_vote_gre!D21</f>
        <v>0.23501463132335218</v>
      </c>
      <c r="E21">
        <f>r_vote_gre!F21</f>
        <v>0.17109561705007559</v>
      </c>
    </row>
    <row r="22" spans="1:5">
      <c r="A22" t="str">
        <f>r_vote_gre!A22</f>
        <v>religion</v>
      </c>
      <c r="B22" t="str">
        <f>r_vote_gre!B22</f>
        <v>Catholic</v>
      </c>
      <c r="C22">
        <f>r_vote_gre!C22</f>
        <v>5.8785863662697044E-2</v>
      </c>
      <c r="D22">
        <f>r_vote_gre!D22</f>
        <v>4.4493495069867738E-2</v>
      </c>
      <c r="E22">
        <f>r_vote_gre!F22</f>
        <v>8.5948225507024134E-2</v>
      </c>
    </row>
    <row r="23" spans="1:5">
      <c r="A23" t="str">
        <f>r_vote_gre!A23</f>
        <v>religion</v>
      </c>
      <c r="B23" t="str">
        <f>r_vote_gre!B23</f>
        <v>Other</v>
      </c>
      <c r="C23">
        <f>r_vote_gre!C23</f>
        <v>0.14890220988742106</v>
      </c>
      <c r="D23">
        <f>r_vote_gre!D23</f>
        <v>8.6004782040853388E-3</v>
      </c>
      <c r="E23">
        <f>r_vote_gre!F23</f>
        <v>7.0372884509352862E-2</v>
      </c>
    </row>
    <row r="24" spans="1:5">
      <c r="A24" t="str">
        <f>r_vote_gre!A24</f>
        <v>religious</v>
      </c>
      <c r="B24" t="str">
        <f>r_vote_gre!B24</f>
        <v>Never</v>
      </c>
      <c r="C24">
        <f>r_vote_gre!C24</f>
        <v>0.22181601574586868</v>
      </c>
      <c r="D24">
        <f>r_vote_gre!D24</f>
        <v>0.22518232225363541</v>
      </c>
      <c r="E24">
        <f>r_vote_gre!F24</f>
        <v>0.11957904814933265</v>
      </c>
    </row>
    <row r="25" spans="1:5">
      <c r="A25" t="str">
        <f>r_vote_gre!A25</f>
        <v>religious</v>
      </c>
      <c r="B25" t="str">
        <f>r_vote_gre!B25</f>
        <v>Less than monthly</v>
      </c>
      <c r="C25">
        <f>r_vote_gre!C25</f>
        <v>8.6919259301343907E-2</v>
      </c>
      <c r="D25">
        <f>r_vote_gre!D25</f>
        <v>4.9662029698266406E-2</v>
      </c>
      <c r="E25">
        <f>r_vote_gre!F25</f>
        <v>0.10060247909319528</v>
      </c>
    </row>
    <row r="26" spans="1:5">
      <c r="A26" t="str">
        <f>r_vote_gre!A26</f>
        <v>religious</v>
      </c>
      <c r="B26" t="str">
        <f>r_vote_gre!B26</f>
        <v>Monthly or more</v>
      </c>
      <c r="C26">
        <f>r_vote_gre!C26</f>
        <v>3.4857253568033632E-2</v>
      </c>
      <c r="D26">
        <f>r_vote_gre!D26</f>
        <v>4.0241231903194737E-2</v>
      </c>
      <c r="E26">
        <f>r_vote_gre!F26</f>
        <v>5.2604943701203798E-2</v>
      </c>
    </row>
    <row r="27" spans="1:5">
      <c r="A27" t="str">
        <f>r_vote_gre!A27</f>
        <v>emp</v>
      </c>
      <c r="B27" t="str">
        <f>r_vote_gre!B27</f>
        <v>Employed</v>
      </c>
      <c r="C27">
        <f>r_vote_gre!C27</f>
        <v>0.1178711855928314</v>
      </c>
      <c r="D27">
        <f>r_vote_gre!D27</f>
        <v>8.0602909221059671E-2</v>
      </c>
      <c r="E27">
        <f>r_vote_gre!F27</f>
        <v>8.8974537792833541E-2</v>
      </c>
    </row>
    <row r="28" spans="1:5">
      <c r="A28" t="str">
        <f>r_vote_gre!A28</f>
        <v>emp</v>
      </c>
      <c r="B28" t="str">
        <f>r_vote_gre!B28</f>
        <v>Unemployed</v>
      </c>
      <c r="C28">
        <f>r_vote_gre!C28</f>
        <v>0.18712027847297261</v>
      </c>
      <c r="D28">
        <f>r_vote_gre!D28</f>
        <v>0.18164636866614764</v>
      </c>
      <c r="E28">
        <f>r_vote_gre!F28</f>
        <v>0.14279288713823102</v>
      </c>
    </row>
    <row r="29" spans="1:5">
      <c r="A29" t="str">
        <f>r_vote_gre!A29</f>
        <v>emp</v>
      </c>
      <c r="B29" t="str">
        <f>r_vote_gre!B29</f>
        <v>Inactive</v>
      </c>
      <c r="C29">
        <f>r_vote_gre!C29</f>
        <v>8.7462494514937303E-2</v>
      </c>
      <c r="D29">
        <f>r_vote_gre!D29</f>
        <v>4.8908112604017402E-2</v>
      </c>
      <c r="E29">
        <f>r_vote_gre!F29</f>
        <v>8.8931609170140619E-2</v>
      </c>
    </row>
    <row r="30" spans="1:5">
      <c r="A30" t="str">
        <f>r_vote_gre!A30</f>
        <v>rural</v>
      </c>
      <c r="B30" t="str">
        <f>r_vote_gre!B30</f>
        <v>Urban</v>
      </c>
      <c r="C30">
        <f>r_vote_gre!C30</f>
        <v>0.13929938949485932</v>
      </c>
      <c r="D30">
        <f>r_vote_gre!D30</f>
        <v>7.7561729487679171E-2</v>
      </c>
      <c r="E30">
        <f>r_vote_gre!F30</f>
        <v>0.10508555503181642</v>
      </c>
    </row>
    <row r="31" spans="1:5">
      <c r="A31" t="str">
        <f>r_vote_gre!A31</f>
        <v>rural</v>
      </c>
      <c r="B31" t="str">
        <f>r_vote_gre!B31</f>
        <v>Rural</v>
      </c>
      <c r="C31">
        <f>r_vote_gre!C31</f>
        <v>8.1921056981512613E-2</v>
      </c>
      <c r="D31">
        <f>r_vote_gre!D31</f>
        <v>6.5789097095917709E-2</v>
      </c>
      <c r="E31">
        <f>r_vote_gre!F31</f>
        <v>6.8177502554877048E-2</v>
      </c>
    </row>
    <row r="32" spans="1:5">
      <c r="A32" t="str">
        <f>r_vote_gre!A32</f>
        <v>region</v>
      </c>
      <c r="B32" t="str">
        <f>r_vote_gre!B32</f>
        <v>North</v>
      </c>
      <c r="C32">
        <f>r_vote_gre!C32</f>
        <v>5.041432813696245E-2</v>
      </c>
      <c r="D32">
        <f>r_vote_gre!D32</f>
        <v>4.1999005949230207E-2</v>
      </c>
      <c r="E32">
        <f>r_vote_gre!F32</f>
        <v>5.4631327461058726E-2</v>
      </c>
    </row>
    <row r="33" spans="1:5">
      <c r="A33" t="str">
        <f>r_vote_gre!A33</f>
        <v>region</v>
      </c>
      <c r="B33" t="str">
        <f>r_vote_gre!B33</f>
        <v>Center</v>
      </c>
      <c r="C33">
        <f>r_vote_gre!C33</f>
        <v>9.643787479099894E-2</v>
      </c>
      <c r="D33">
        <f>r_vote_gre!D33</f>
        <v>0.15450590223408719</v>
      </c>
      <c r="E33">
        <f>r_vote_gre!F33</f>
        <v>4.745474805274294E-2</v>
      </c>
    </row>
    <row r="34" spans="1:5">
      <c r="A34" t="str">
        <f>r_vote_gre!A34</f>
        <v>region</v>
      </c>
      <c r="B34" t="str">
        <f>r_vote_gre!B34</f>
        <v>Lisbon</v>
      </c>
      <c r="C34">
        <f>r_vote_gre!C34</f>
        <v>0.1507332774560001</v>
      </c>
      <c r="D34">
        <f>r_vote_gre!D34</f>
        <v>0.13068463394825214</v>
      </c>
      <c r="E34">
        <f>r_vote_gre!F34</f>
        <v>0.15602989643314577</v>
      </c>
    </row>
    <row r="35" spans="1:5">
      <c r="A35" t="str">
        <f>r_vote_gre!A35</f>
        <v>region</v>
      </c>
      <c r="B35" t="str">
        <f>r_vote_gre!B35</f>
        <v>Alentejo</v>
      </c>
      <c r="C35">
        <f>r_vote_gre!C35</f>
        <v>0.33970114144835362</v>
      </c>
      <c r="D35">
        <f>r_vote_gre!D35</f>
        <v>0.29077080923069043</v>
      </c>
      <c r="E35">
        <f>r_vote_gre!F35</f>
        <v>0.23332810171129076</v>
      </c>
    </row>
    <row r="36" spans="1:5">
      <c r="A36" t="str">
        <f>r_vote_gre!A36</f>
        <v>region</v>
      </c>
      <c r="B36" t="str">
        <f>r_vote_gre!B36</f>
        <v>Algarve</v>
      </c>
      <c r="C36">
        <f>r_vote_gre!C36</f>
        <v>0.1447390483920673</v>
      </c>
      <c r="D36">
        <f>r_vote_gre!D36</f>
        <v>2.5441062887144063E-2</v>
      </c>
      <c r="E36">
        <f>r_vote_gre!F36</f>
        <v>0.10702399837635897</v>
      </c>
    </row>
    <row r="37" spans="1:5">
      <c r="A37" t="str">
        <f>r_vote_gre!A37</f>
        <v>sex</v>
      </c>
      <c r="B37" t="str">
        <f>r_vote_gre!B37</f>
        <v>Woman</v>
      </c>
      <c r="C37">
        <f>r_vote_gre!C37</f>
        <v>7.4205037706051427E-2</v>
      </c>
      <c r="D37">
        <f>r_vote_gre!D37</f>
        <v>6.7955736769162112E-2</v>
      </c>
      <c r="E37">
        <f>r_vote_gre!F37</f>
        <v>7.9665746899557521E-2</v>
      </c>
    </row>
    <row r="38" spans="1:5">
      <c r="A38" t="str">
        <f>r_vote_gre!A38</f>
        <v>sex</v>
      </c>
      <c r="B38" t="str">
        <f>r_vote_gre!B38</f>
        <v>Man</v>
      </c>
      <c r="C38">
        <f>r_vote_gre!C38</f>
        <v>0.14525474286420031</v>
      </c>
      <c r="D38">
        <f>r_vote_gre!D38</f>
        <v>7.5443795305158615E-2</v>
      </c>
      <c r="E38">
        <f>r_vote_gre!F38</f>
        <v>0.10929369418068606</v>
      </c>
    </row>
    <row r="39" spans="1:5">
      <c r="A39" t="str">
        <f>r_vote_gre!A39</f>
        <v>union</v>
      </c>
      <c r="B39" t="str">
        <f>r_vote_gre!B39</f>
        <v>Not union member</v>
      </c>
      <c r="C39">
        <f>r_vote_gre!C39</f>
        <v>9.7328650533319613E-2</v>
      </c>
      <c r="D39">
        <f>r_vote_gre!D39</f>
        <v>6.5222726352366936E-2</v>
      </c>
      <c r="E39">
        <f>r_vote_gre!F39</f>
        <v>8.2320680148597752E-2</v>
      </c>
    </row>
    <row r="40" spans="1:5">
      <c r="A40" t="str">
        <f>r_vote_gre!A40</f>
        <v>union</v>
      </c>
      <c r="B40" t="str">
        <f>r_vote_gre!B40</f>
        <v>Union member</v>
      </c>
      <c r="C40">
        <f>r_vote_gre!C40</f>
        <v>0.17679358729853542</v>
      </c>
      <c r="D40">
        <f>r_vote_gre!D40</f>
        <v>0.12877753765385927</v>
      </c>
      <c r="E40">
        <f>r_vote_gre!F40</f>
        <v>0.27420338521976445</v>
      </c>
    </row>
    <row r="41" spans="1:5">
      <c r="A41" t="str">
        <f>r_vote_gre!A41</f>
        <v>marital</v>
      </c>
      <c r="B41" t="str">
        <f>r_vote_gre!B41</f>
        <v>Single</v>
      </c>
      <c r="C41">
        <f>r_vote_gre!C41</f>
        <v>0.1134606130290032</v>
      </c>
      <c r="D41">
        <f>r_vote_gre!D41</f>
        <v>7.4692180466267855E-2</v>
      </c>
      <c r="E41">
        <f>r_vote_gre!F41</f>
        <v>7.8651121708572774E-2</v>
      </c>
    </row>
    <row r="42" spans="1:5">
      <c r="A42" t="str">
        <f>r_vote_gre!A42</f>
        <v>marital</v>
      </c>
      <c r="B42" t="str">
        <f>r_vote_gre!B42</f>
        <v>Married / Partner</v>
      </c>
      <c r="C42">
        <f>r_vote_gre!C42</f>
        <v>0.10686528646770481</v>
      </c>
      <c r="D42">
        <f>r_vote_gre!D42</f>
        <v>0.1015978665108169</v>
      </c>
      <c r="E42">
        <f>r_vote_gre!F42</f>
        <v>0.10309323728957789</v>
      </c>
    </row>
    <row r="43" spans="1:5">
      <c r="A43" t="str">
        <f>r_vote_gre!A43</f>
        <v>class</v>
      </c>
      <c r="B43" t="str">
        <f>r_vote_gre!B43</f>
        <v>Working class</v>
      </c>
      <c r="C43">
        <f>r_vote_gre!C43</f>
        <v>9.7215303315491206E-2</v>
      </c>
      <c r="D43">
        <f>r_vote_gre!D43</f>
        <v>6.6314492676943906E-2</v>
      </c>
      <c r="E43">
        <f>r_vote_gre!F43</f>
        <v>8.9507238491466787E-2</v>
      </c>
    </row>
    <row r="44" spans="1:5">
      <c r="A44" t="str">
        <f>r_vote_gre!A44</f>
        <v>class</v>
      </c>
      <c r="B44" t="str">
        <f>r_vote_gre!B44</f>
        <v>Middle class</v>
      </c>
      <c r="C44">
        <f>r_vote_gre!C44</f>
        <v>0.10840379811040209</v>
      </c>
      <c r="D44">
        <f>r_vote_gre!D44</f>
        <v>7.2796219152758301E-2</v>
      </c>
      <c r="E44">
        <f>r_vote_gre!F44</f>
        <v>4.3272285404144767E-2</v>
      </c>
    </row>
    <row r="45" spans="1:5">
      <c r="A45" t="str">
        <f>r_vote_gre!A45</f>
        <v>agerec</v>
      </c>
      <c r="B45" t="str">
        <f>r_vote_gre!B45</f>
        <v>20-40</v>
      </c>
      <c r="C45">
        <f>r_vote_gre!C45</f>
        <v>0.1148270801722598</v>
      </c>
      <c r="D45">
        <f>r_vote_gre!D45</f>
        <v>8.0279503572597707E-2</v>
      </c>
      <c r="E45">
        <f>r_vote_gre!F45</f>
        <v>6.2261690981909007E-2</v>
      </c>
    </row>
    <row r="46" spans="1:5">
      <c r="A46" t="str">
        <f>r_vote_gre!A46</f>
        <v>agerec</v>
      </c>
      <c r="B46" t="str">
        <f>r_vote_gre!B46</f>
        <v>40-60</v>
      </c>
      <c r="C46">
        <f>r_vote_gre!C46</f>
        <v>0.10790756530715395</v>
      </c>
      <c r="D46">
        <f>r_vote_gre!D46</f>
        <v>7.4370934708138242E-2</v>
      </c>
      <c r="E46">
        <f>r_vote_gre!F46</f>
        <v>9.8806258346512868E-2</v>
      </c>
    </row>
    <row r="47" spans="1:5">
      <c r="A47" t="str">
        <f>r_vote_gre!A47</f>
        <v>agerec</v>
      </c>
      <c r="B47" t="str">
        <f>r_vote_gre!B47</f>
        <v>60+</v>
      </c>
      <c r="C47">
        <f>r_vote_gre!C47</f>
        <v>0.1033200165109176</v>
      </c>
      <c r="D47">
        <f>r_vote_gre!D47</f>
        <v>5.6739210850472913E-2</v>
      </c>
      <c r="E47">
        <f>r_vote_gre!F47</f>
        <v>0.10664706908324309</v>
      </c>
    </row>
    <row r="48" spans="1:5">
      <c r="A48" t="str">
        <f>r_vote_gre!A48</f>
        <v>ctrbirth</v>
      </c>
      <c r="B48" t="str">
        <f>r_vote_gre!B48</f>
        <v>Portugal</v>
      </c>
      <c r="C48">
        <f>r_vote_gre!C48</f>
        <v>0</v>
      </c>
      <c r="D48">
        <f>r_vote_gre!D48</f>
        <v>0</v>
      </c>
      <c r="E48">
        <f>r_vote_gre!F48</f>
        <v>9.5921959330986156E-2</v>
      </c>
    </row>
    <row r="49" spans="1:5">
      <c r="A49" t="str">
        <f>r_vote_gre!A49</f>
        <v>ctrbirth</v>
      </c>
      <c r="B49" t="str">
        <f>r_vote_gre!B49</f>
        <v>Brazil</v>
      </c>
      <c r="C49">
        <f>r_vote_gre!C49</f>
        <v>0</v>
      </c>
      <c r="D49">
        <f>r_vote_gre!D49</f>
        <v>0</v>
      </c>
      <c r="E49">
        <f>r_vote_gre!F49</f>
        <v>4.4699787615756527E-3</v>
      </c>
    </row>
    <row r="50" spans="1:5">
      <c r="A50" t="str">
        <f>r_vote_gre!A50</f>
        <v>ctrbirth</v>
      </c>
      <c r="B50" t="str">
        <f>r_vote_gre!B50</f>
        <v>Other ex-colony</v>
      </c>
      <c r="C50">
        <f>r_vote_gre!C50</f>
        <v>0</v>
      </c>
      <c r="D50">
        <f>r_vote_gre!D50</f>
        <v>0</v>
      </c>
      <c r="E50">
        <f>r_vote_gre!F50</f>
        <v>0.11977680512018353</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8">
    <tabColor theme="1"/>
  </sheetPr>
  <dimension ref="A1:F50"/>
  <sheetViews>
    <sheetView workbookViewId="0"/>
  </sheetViews>
  <sheetFormatPr baseColWidth="10" defaultColWidth="8.6640625" defaultRowHeight="14.4"/>
  <sheetData>
    <row r="1" spans="1:6">
      <c r="A1" t="s">
        <v>42</v>
      </c>
      <c r="B1" t="s">
        <v>96</v>
      </c>
      <c r="C1" t="s">
        <v>166</v>
      </c>
      <c r="D1" t="s">
        <v>149</v>
      </c>
      <c r="E1" t="s">
        <v>167</v>
      </c>
      <c r="F1" t="s">
        <v>150</v>
      </c>
    </row>
    <row r="2" spans="1:6">
      <c r="A2" t="s">
        <v>8</v>
      </c>
      <c r="B2" t="s">
        <v>46</v>
      </c>
      <c r="C2">
        <v>0.40148984542107069</v>
      </c>
      <c r="D2">
        <v>0.40115480429749328</v>
      </c>
      <c r="E2">
        <v>0.4363000459530087</v>
      </c>
      <c r="F2">
        <v>0.43260533309177895</v>
      </c>
    </row>
    <row r="3" spans="1:6">
      <c r="A3" t="s">
        <v>8</v>
      </c>
      <c r="B3" t="s">
        <v>47</v>
      </c>
      <c r="C3">
        <v>0.37894986524167579</v>
      </c>
      <c r="D3">
        <v>0.3681055003749219</v>
      </c>
      <c r="E3">
        <v>0.4220950036540852</v>
      </c>
      <c r="F3">
        <v>0.3680867857484299</v>
      </c>
    </row>
    <row r="4" spans="1:6">
      <c r="A4" t="s">
        <v>8</v>
      </c>
      <c r="B4" t="s">
        <v>48</v>
      </c>
      <c r="C4">
        <v>0.31735544523401071</v>
      </c>
      <c r="D4">
        <v>0.44585134312526775</v>
      </c>
      <c r="E4">
        <v>0.34754033155987213</v>
      </c>
      <c r="F4">
        <v>0.24265140357535206</v>
      </c>
    </row>
    <row r="5" spans="1:6">
      <c r="A5" t="s">
        <v>43</v>
      </c>
      <c r="B5" t="s">
        <v>49</v>
      </c>
      <c r="C5">
        <v>0.40135217624094793</v>
      </c>
      <c r="D5">
        <v>0.3999649665718365</v>
      </c>
      <c r="E5">
        <v>0.43796741713652365</v>
      </c>
      <c r="F5">
        <v>0.41863180713062476</v>
      </c>
    </row>
    <row r="6" spans="1:6">
      <c r="A6" t="s">
        <v>43</v>
      </c>
      <c r="B6" t="s">
        <v>50</v>
      </c>
      <c r="C6">
        <v>0.38892806417268788</v>
      </c>
      <c r="D6">
        <v>0.39384023277099373</v>
      </c>
      <c r="E6">
        <v>0.40344480910629388</v>
      </c>
      <c r="F6">
        <v>0.35054046378542203</v>
      </c>
    </row>
    <row r="7" spans="1:6">
      <c r="A7" t="s">
        <v>43</v>
      </c>
      <c r="B7" t="s">
        <v>51</v>
      </c>
      <c r="C7">
        <v>0.3272735908427265</v>
      </c>
      <c r="D7">
        <v>0.4131222424668779</v>
      </c>
      <c r="E7">
        <v>0.33853741877829369</v>
      </c>
      <c r="F7">
        <v>0.22732372431405648</v>
      </c>
    </row>
    <row r="8" spans="1:6">
      <c r="A8" t="s">
        <v>44</v>
      </c>
      <c r="B8" t="s">
        <v>52</v>
      </c>
      <c r="C8">
        <v>0.33505813057977835</v>
      </c>
      <c r="D8">
        <v>0.36967262492895581</v>
      </c>
      <c r="E8">
        <v>0.39893067183770942</v>
      </c>
      <c r="F8">
        <v>0.45375531524564761</v>
      </c>
    </row>
    <row r="9" spans="1:6">
      <c r="A9" t="s">
        <v>44</v>
      </c>
      <c r="B9" t="s">
        <v>53</v>
      </c>
      <c r="C9">
        <v>0.33322734600159987</v>
      </c>
      <c r="D9">
        <v>0.41968321924415491</v>
      </c>
      <c r="E9">
        <v>0.436198433445112</v>
      </c>
      <c r="F9">
        <v>0.43867908636849029</v>
      </c>
    </row>
    <row r="10" spans="1:6">
      <c r="A10" t="s">
        <v>44</v>
      </c>
      <c r="B10" t="s">
        <v>54</v>
      </c>
      <c r="C10">
        <v>0.34110091251532215</v>
      </c>
      <c r="D10">
        <v>0.34706974374023747</v>
      </c>
      <c r="E10">
        <v>0.44092836046649925</v>
      </c>
      <c r="F10">
        <v>0.43896254242584082</v>
      </c>
    </row>
    <row r="11" spans="1:6">
      <c r="A11" t="s">
        <v>44</v>
      </c>
      <c r="B11" t="s">
        <v>55</v>
      </c>
      <c r="C11">
        <v>0.43134809938212804</v>
      </c>
      <c r="D11">
        <v>0.40060742113305325</v>
      </c>
      <c r="E11">
        <v>0.44233439654912532</v>
      </c>
      <c r="F11">
        <v>0.43498573591424489</v>
      </c>
    </row>
    <row r="12" spans="1:6">
      <c r="A12" t="s">
        <v>44</v>
      </c>
      <c r="B12" t="s">
        <v>56</v>
      </c>
      <c r="C12">
        <v>0.43134809938212815</v>
      </c>
      <c r="D12">
        <v>0.42189681972469312</v>
      </c>
      <c r="E12">
        <v>0.46358205731381019</v>
      </c>
      <c r="F12">
        <v>0.4068740883131356</v>
      </c>
    </row>
    <row r="13" spans="1:6">
      <c r="A13" t="s">
        <v>44</v>
      </c>
      <c r="B13" t="s">
        <v>57</v>
      </c>
      <c r="C13">
        <v>0.42263070507012918</v>
      </c>
      <c r="D13">
        <v>0.37245520365483131</v>
      </c>
      <c r="E13">
        <v>0.42835415367927887</v>
      </c>
      <c r="F13">
        <v>0.38189332485149174</v>
      </c>
    </row>
    <row r="14" spans="1:6">
      <c r="A14" t="s">
        <v>44</v>
      </c>
      <c r="B14" t="s">
        <v>58</v>
      </c>
      <c r="C14">
        <v>0.42358885434391053</v>
      </c>
      <c r="D14">
        <v>0.37249931399679309</v>
      </c>
      <c r="E14">
        <v>0.42630366788296592</v>
      </c>
      <c r="F14">
        <v>0.36974809122768776</v>
      </c>
    </row>
    <row r="15" spans="1:6">
      <c r="A15" t="s">
        <v>44</v>
      </c>
      <c r="B15" t="s">
        <v>59</v>
      </c>
      <c r="C15">
        <v>0.44494150178555808</v>
      </c>
      <c r="D15">
        <v>0.31168895711811589</v>
      </c>
      <c r="E15">
        <v>0.39992978444189098</v>
      </c>
      <c r="F15">
        <v>0.3642208217350239</v>
      </c>
    </row>
    <row r="16" spans="1:6">
      <c r="A16" t="s">
        <v>44</v>
      </c>
      <c r="B16" t="s">
        <v>60</v>
      </c>
      <c r="C16">
        <v>0.40623732943311364</v>
      </c>
      <c r="D16">
        <v>0.33316950561966352</v>
      </c>
      <c r="E16">
        <v>0.36269329459234684</v>
      </c>
      <c r="F16">
        <v>0.29100154593523597</v>
      </c>
    </row>
    <row r="17" spans="1:6">
      <c r="A17" t="s">
        <v>44</v>
      </c>
      <c r="B17" t="s">
        <v>61</v>
      </c>
      <c r="C17">
        <v>0.37511842195633055</v>
      </c>
      <c r="D17">
        <v>0.34181282953056336</v>
      </c>
      <c r="E17">
        <v>0.34634300831887388</v>
      </c>
      <c r="F17">
        <v>0.23981169707442421</v>
      </c>
    </row>
    <row r="18" spans="1:6">
      <c r="A18" t="s">
        <v>45</v>
      </c>
      <c r="B18" t="s">
        <v>49</v>
      </c>
      <c r="C18">
        <v>0.36968845139966477</v>
      </c>
      <c r="D18">
        <v>0.39214010227177443</v>
      </c>
      <c r="E18">
        <v>0.43678943947760118</v>
      </c>
      <c r="F18">
        <v>0.43296798604919468</v>
      </c>
    </row>
    <row r="19" spans="1:6">
      <c r="A19" t="s">
        <v>45</v>
      </c>
      <c r="B19" t="s">
        <v>50</v>
      </c>
      <c r="C19">
        <v>0.42480190201214402</v>
      </c>
      <c r="D19">
        <v>0.34852781548463674</v>
      </c>
      <c r="E19">
        <v>0.40399690078610379</v>
      </c>
      <c r="F19">
        <v>0.3507684990540223</v>
      </c>
    </row>
    <row r="20" spans="1:6">
      <c r="A20" t="s">
        <v>45</v>
      </c>
      <c r="B20" t="s">
        <v>51</v>
      </c>
      <c r="C20">
        <v>0.37511842195633055</v>
      </c>
      <c r="D20">
        <v>0.34181282953056336</v>
      </c>
      <c r="E20">
        <v>0.34634300831887388</v>
      </c>
      <c r="F20">
        <v>0.23981169707442421</v>
      </c>
    </row>
    <row r="21" spans="1:6">
      <c r="A21" t="s">
        <v>16</v>
      </c>
      <c r="B21" t="s">
        <v>62</v>
      </c>
      <c r="C21">
        <v>0.34689061420524814</v>
      </c>
      <c r="D21">
        <v>0.51186066349269876</v>
      </c>
      <c r="E21">
        <v>0.31109952738622065</v>
      </c>
      <c r="F21">
        <v>0.31834070816662086</v>
      </c>
    </row>
    <row r="22" spans="1:6">
      <c r="A22" t="s">
        <v>16</v>
      </c>
      <c r="B22" t="s">
        <v>63</v>
      </c>
      <c r="C22">
        <v>0.39167682226613676</v>
      </c>
      <c r="D22">
        <v>0.39900043473823937</v>
      </c>
      <c r="E22">
        <v>0.42720665230715993</v>
      </c>
      <c r="F22">
        <v>0.37417698962743023</v>
      </c>
    </row>
    <row r="23" spans="1:6">
      <c r="A23" t="s">
        <v>16</v>
      </c>
      <c r="B23" t="s">
        <v>65</v>
      </c>
      <c r="C23">
        <v>0.40224832816514161</v>
      </c>
      <c r="D23">
        <v>0.49756463702405612</v>
      </c>
      <c r="E23">
        <v>0.3193250530155009</v>
      </c>
      <c r="F23">
        <v>0.42432261883617972</v>
      </c>
    </row>
    <row r="24" spans="1:6">
      <c r="A24" t="s">
        <v>17</v>
      </c>
      <c r="B24" t="s">
        <v>66</v>
      </c>
      <c r="C24">
        <v>0.46200709399586071</v>
      </c>
      <c r="D24">
        <v>0.40136098805738135</v>
      </c>
      <c r="E24">
        <v>0.38377989754003583</v>
      </c>
      <c r="F24">
        <v>0.38835920505618993</v>
      </c>
    </row>
    <row r="25" spans="1:6">
      <c r="A25" t="s">
        <v>17</v>
      </c>
      <c r="B25" t="s">
        <v>67</v>
      </c>
      <c r="C25">
        <v>0.42484712738206543</v>
      </c>
      <c r="D25">
        <v>0.43970154354421309</v>
      </c>
      <c r="E25">
        <v>0.47039984077642033</v>
      </c>
      <c r="F25">
        <v>0.38184135869155289</v>
      </c>
    </row>
    <row r="26" spans="1:6">
      <c r="A26" t="s">
        <v>17</v>
      </c>
      <c r="B26" t="s">
        <v>68</v>
      </c>
      <c r="C26">
        <v>0.33375625487666932</v>
      </c>
      <c r="D26">
        <v>0.33917531226428838</v>
      </c>
      <c r="E26">
        <v>0.40133482437298396</v>
      </c>
      <c r="F26">
        <v>0.35593526145380516</v>
      </c>
    </row>
    <row r="27" spans="1:6">
      <c r="A27" t="s">
        <v>9</v>
      </c>
      <c r="B27" t="s">
        <v>97</v>
      </c>
      <c r="C27">
        <v>0.42311212084569449</v>
      </c>
      <c r="D27">
        <v>0.4359881780262822</v>
      </c>
      <c r="E27">
        <v>0.41578157416767841</v>
      </c>
      <c r="F27">
        <v>0.31664547971575058</v>
      </c>
    </row>
    <row r="28" spans="1:6">
      <c r="A28" t="s">
        <v>9</v>
      </c>
      <c r="B28" t="s">
        <v>71</v>
      </c>
      <c r="C28">
        <v>0.5059069284670149</v>
      </c>
      <c r="D28">
        <v>0.47368699539322318</v>
      </c>
      <c r="E28">
        <v>0.52560015460836229</v>
      </c>
      <c r="F28">
        <v>0.35745851053621297</v>
      </c>
    </row>
    <row r="29" spans="1:6">
      <c r="A29" t="s">
        <v>9</v>
      </c>
      <c r="B29" t="s">
        <v>72</v>
      </c>
      <c r="C29">
        <v>0.33596953392681234</v>
      </c>
      <c r="D29">
        <v>0.32732090887133153</v>
      </c>
      <c r="E29">
        <v>0.39654510149699179</v>
      </c>
      <c r="F29">
        <v>0.43592890673528123</v>
      </c>
    </row>
    <row r="30" spans="1:6">
      <c r="A30" t="s">
        <v>18</v>
      </c>
      <c r="B30" t="s">
        <v>73</v>
      </c>
      <c r="C30">
        <v>0.42811761838468815</v>
      </c>
      <c r="D30">
        <v>0.39807757660223492</v>
      </c>
      <c r="E30">
        <v>0.4224769884155718</v>
      </c>
      <c r="F30">
        <v>0.38301052727965368</v>
      </c>
    </row>
    <row r="31" spans="1:6">
      <c r="A31" t="s">
        <v>18</v>
      </c>
      <c r="B31" t="s">
        <v>74</v>
      </c>
      <c r="C31">
        <v>0.35630944177326945</v>
      </c>
      <c r="D31">
        <v>0.39953998744981101</v>
      </c>
      <c r="E31">
        <v>0.39868109257518136</v>
      </c>
      <c r="F31">
        <v>0.34506032426040545</v>
      </c>
    </row>
    <row r="32" spans="1:6">
      <c r="A32" t="s">
        <v>15</v>
      </c>
      <c r="B32" t="s">
        <v>296</v>
      </c>
      <c r="C32">
        <v>0.3546911494686959</v>
      </c>
      <c r="D32">
        <v>0.26207669021710123</v>
      </c>
      <c r="E32">
        <v>0.43958381485091835</v>
      </c>
      <c r="F32">
        <v>0.38033993766375512</v>
      </c>
    </row>
    <row r="33" spans="1:6">
      <c r="A33" t="s">
        <v>15</v>
      </c>
      <c r="B33" t="s">
        <v>297</v>
      </c>
      <c r="C33">
        <v>0.45122088790977022</v>
      </c>
      <c r="D33">
        <v>0.34033688209284113</v>
      </c>
      <c r="E33">
        <v>0.3611818182117944</v>
      </c>
      <c r="F33">
        <v>0.2910643401352101</v>
      </c>
    </row>
    <row r="34" spans="1:6">
      <c r="A34" t="s">
        <v>15</v>
      </c>
      <c r="B34" t="s">
        <v>298</v>
      </c>
      <c r="C34">
        <v>0.43651797271715098</v>
      </c>
      <c r="D34">
        <v>0.36203077558055696</v>
      </c>
      <c r="E34">
        <v>0.4077943407525203</v>
      </c>
      <c r="F34">
        <v>0.39543640103006195</v>
      </c>
    </row>
    <row r="35" spans="1:6">
      <c r="A35" t="s">
        <v>15</v>
      </c>
      <c r="B35" t="s">
        <v>267</v>
      </c>
      <c r="C35">
        <v>0.46825241208798984</v>
      </c>
      <c r="D35">
        <v>0.45815571658530713</v>
      </c>
      <c r="E35">
        <v>0.50179540046567295</v>
      </c>
      <c r="F35">
        <v>0.543962181422734</v>
      </c>
    </row>
    <row r="36" spans="1:6">
      <c r="A36" t="s">
        <v>15</v>
      </c>
      <c r="B36" t="s">
        <v>268</v>
      </c>
      <c r="C36">
        <v>0.16068530688719859</v>
      </c>
      <c r="D36">
        <v>0.13098643582549827</v>
      </c>
      <c r="E36">
        <v>0.36405316347042893</v>
      </c>
      <c r="F36">
        <v>0.36126779550061744</v>
      </c>
    </row>
    <row r="37" spans="1:6">
      <c r="A37" t="s">
        <v>20</v>
      </c>
      <c r="B37" t="s">
        <v>75</v>
      </c>
      <c r="C37">
        <v>0.37804551664268415</v>
      </c>
      <c r="D37">
        <v>0.38448137231843438</v>
      </c>
      <c r="E37">
        <v>0.43202319620978213</v>
      </c>
      <c r="F37">
        <v>0.36264418124101455</v>
      </c>
    </row>
    <row r="38" spans="1:6">
      <c r="A38" t="s">
        <v>20</v>
      </c>
      <c r="B38" t="s">
        <v>76</v>
      </c>
      <c r="C38">
        <v>0.40164906972154996</v>
      </c>
      <c r="D38">
        <v>0.41202442350658225</v>
      </c>
      <c r="E38">
        <v>0.39576442795820133</v>
      </c>
      <c r="F38">
        <v>0.38101534234187301</v>
      </c>
    </row>
    <row r="39" spans="1:6">
      <c r="A39" t="s">
        <v>21</v>
      </c>
      <c r="B39" t="s">
        <v>77</v>
      </c>
      <c r="C39">
        <v>0.38321944197290581</v>
      </c>
      <c r="D39">
        <v>0.38592704378761672</v>
      </c>
      <c r="E39">
        <v>0.4103945165500239</v>
      </c>
      <c r="F39">
        <v>0.38080972987903255</v>
      </c>
    </row>
    <row r="40" spans="1:6">
      <c r="A40" t="s">
        <v>21</v>
      </c>
      <c r="B40" t="s">
        <v>78</v>
      </c>
      <c r="C40">
        <v>0.45128365649714614</v>
      </c>
      <c r="D40">
        <v>0.53763420545028628</v>
      </c>
      <c r="E40">
        <v>0.44474255479261049</v>
      </c>
      <c r="F40">
        <v>0.2800401002499372</v>
      </c>
    </row>
    <row r="41" spans="1:6">
      <c r="A41" t="s">
        <v>13</v>
      </c>
      <c r="B41" t="s">
        <v>79</v>
      </c>
      <c r="C41">
        <v>0.34336696339410316</v>
      </c>
      <c r="D41">
        <v>0.24886953273099052</v>
      </c>
      <c r="E41">
        <v>0.4048715267766172</v>
      </c>
      <c r="F41">
        <v>0.39085598285593631</v>
      </c>
    </row>
    <row r="42" spans="1:6">
      <c r="A42" t="s">
        <v>13</v>
      </c>
      <c r="B42" t="s">
        <v>80</v>
      </c>
      <c r="C42">
        <v>0.40281124601078089</v>
      </c>
      <c r="D42">
        <v>0.32441769858325153</v>
      </c>
      <c r="E42">
        <v>0.42104211047401652</v>
      </c>
      <c r="F42">
        <v>0.35932176118955467</v>
      </c>
    </row>
    <row r="43" spans="1:6">
      <c r="A43" t="s">
        <v>7</v>
      </c>
      <c r="B43" t="s">
        <v>81</v>
      </c>
      <c r="C43">
        <v>0.5165901564411467</v>
      </c>
      <c r="D43">
        <v>0.46002713033424375</v>
      </c>
      <c r="F43">
        <v>0.4288213144014093</v>
      </c>
    </row>
    <row r="44" spans="1:6">
      <c r="A44" t="s">
        <v>7</v>
      </c>
      <c r="B44" t="s">
        <v>82</v>
      </c>
      <c r="C44">
        <v>0.38882548092108227</v>
      </c>
      <c r="D44">
        <v>0.39369287953386417</v>
      </c>
      <c r="F44">
        <v>0.3733528746661573</v>
      </c>
    </row>
    <row r="45" spans="1:6">
      <c r="A45" t="s">
        <v>86</v>
      </c>
      <c r="B45" t="s">
        <v>87</v>
      </c>
      <c r="C45">
        <v>0.42912575164415795</v>
      </c>
      <c r="D45">
        <v>0.41300760758011301</v>
      </c>
      <c r="E45">
        <v>0.40517168040847196</v>
      </c>
      <c r="F45">
        <v>0.31364086187831752</v>
      </c>
    </row>
    <row r="46" spans="1:6">
      <c r="A46" t="s">
        <v>86</v>
      </c>
      <c r="B46" t="s">
        <v>88</v>
      </c>
      <c r="C46">
        <v>0.42046543638252204</v>
      </c>
      <c r="D46">
        <v>0.44190312580287583</v>
      </c>
      <c r="E46">
        <v>0.44629641622513866</v>
      </c>
      <c r="F46">
        <v>0.34678627700761677</v>
      </c>
    </row>
    <row r="47" spans="1:6">
      <c r="A47" t="s">
        <v>86</v>
      </c>
      <c r="B47" t="s">
        <v>89</v>
      </c>
      <c r="C47">
        <v>0.31732666520292363</v>
      </c>
      <c r="D47">
        <v>0.31901223339491852</v>
      </c>
      <c r="E47">
        <v>0.3925364081955583</v>
      </c>
      <c r="F47">
        <v>0.42921775377479093</v>
      </c>
    </row>
    <row r="48" spans="1:6">
      <c r="A48" t="s">
        <v>95</v>
      </c>
      <c r="B48" t="s">
        <v>165</v>
      </c>
      <c r="F48">
        <v>0.36978415622953048</v>
      </c>
    </row>
    <row r="49" spans="1:6">
      <c r="A49" t="s">
        <v>95</v>
      </c>
      <c r="B49" t="s">
        <v>163</v>
      </c>
      <c r="F49">
        <v>0.59152194106909095</v>
      </c>
    </row>
    <row r="50" spans="1:6">
      <c r="A50" t="s">
        <v>95</v>
      </c>
      <c r="B50" t="s">
        <v>269</v>
      </c>
      <c r="F50">
        <v>0.30932967661599575</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sheetPr>
  <dimension ref="A1:E50"/>
  <sheetViews>
    <sheetView workbookViewId="0">
      <selection activeCell="F1" sqref="F1:F1048576"/>
    </sheetView>
  </sheetViews>
  <sheetFormatPr baseColWidth="10" defaultColWidth="8.6640625" defaultRowHeight="14.4"/>
  <sheetData>
    <row r="1" spans="1:5">
      <c r="A1" t="str">
        <f>r_vote_lab!A1</f>
        <v>Variable</v>
      </c>
      <c r="B1" t="str">
        <f>r_vote_lab!B1</f>
        <v>Value</v>
      </c>
      <c r="C1" t="str">
        <f>r_vote_lab!C1</f>
        <v>1983-87</v>
      </c>
      <c r="D1" t="str">
        <f>r_vote_lab!D1</f>
        <v>1991-95</v>
      </c>
      <c r="E1" t="str">
        <f>r_vote_lab!F1</f>
        <v>2015-19</v>
      </c>
    </row>
    <row r="2" spans="1:5">
      <c r="A2" t="str">
        <f>r_vote_lab!A2</f>
        <v>educ</v>
      </c>
      <c r="B2" t="str">
        <f>r_vote_lab!B2</f>
        <v>Primary</v>
      </c>
      <c r="C2">
        <f>r_vote_lab!C2</f>
        <v>0.40148984542107069</v>
      </c>
      <c r="D2">
        <f>r_vote_lab!D2</f>
        <v>0.40115480429749328</v>
      </c>
      <c r="E2">
        <f>r_vote_lab!F2</f>
        <v>0.43260533309177895</v>
      </c>
    </row>
    <row r="3" spans="1:5">
      <c r="A3" t="str">
        <f>r_vote_lab!A3</f>
        <v>educ</v>
      </c>
      <c r="B3" t="str">
        <f>r_vote_lab!B3</f>
        <v>Secondary</v>
      </c>
      <c r="C3">
        <f>r_vote_lab!C3</f>
        <v>0.37894986524167579</v>
      </c>
      <c r="D3">
        <f>r_vote_lab!D3</f>
        <v>0.3681055003749219</v>
      </c>
      <c r="E3">
        <f>r_vote_lab!F3</f>
        <v>0.3680867857484299</v>
      </c>
    </row>
    <row r="4" spans="1:5">
      <c r="A4" t="str">
        <f>r_vote_lab!A4</f>
        <v>educ</v>
      </c>
      <c r="B4" t="str">
        <f>r_vote_lab!B4</f>
        <v>Tertiary</v>
      </c>
      <c r="C4">
        <f>r_vote_lab!C4</f>
        <v>0.31735544523401071</v>
      </c>
      <c r="D4">
        <f>r_vote_lab!D4</f>
        <v>0.44585134312526775</v>
      </c>
      <c r="E4">
        <f>r_vote_lab!F4</f>
        <v>0.24265140357535206</v>
      </c>
    </row>
    <row r="5" spans="1:5">
      <c r="A5" t="str">
        <f>r_vote_lab!A5</f>
        <v>geduc</v>
      </c>
      <c r="B5" t="str">
        <f>r_vote_lab!B5</f>
        <v>Bottom 50%</v>
      </c>
      <c r="C5">
        <f>r_vote_lab!C5</f>
        <v>0.40135217624094793</v>
      </c>
      <c r="D5">
        <f>r_vote_lab!D5</f>
        <v>0.3999649665718365</v>
      </c>
      <c r="E5">
        <f>r_vote_lab!F5</f>
        <v>0.41863180713062476</v>
      </c>
    </row>
    <row r="6" spans="1:5">
      <c r="A6" t="str">
        <f>r_vote_lab!A6</f>
        <v>geduc</v>
      </c>
      <c r="B6" t="str">
        <f>r_vote_lab!B6</f>
        <v>Middle 40%</v>
      </c>
      <c r="C6">
        <f>r_vote_lab!C6</f>
        <v>0.38892806417268788</v>
      </c>
      <c r="D6">
        <f>r_vote_lab!D6</f>
        <v>0.39384023277099373</v>
      </c>
      <c r="E6">
        <f>r_vote_lab!F6</f>
        <v>0.35054046378542203</v>
      </c>
    </row>
    <row r="7" spans="1:5">
      <c r="A7" t="str">
        <f>r_vote_lab!A7</f>
        <v>geduc</v>
      </c>
      <c r="B7" t="str">
        <f>r_vote_lab!B7</f>
        <v>Top 10%</v>
      </c>
      <c r="C7">
        <f>r_vote_lab!C7</f>
        <v>0.3272735908427265</v>
      </c>
      <c r="D7">
        <f>r_vote_lab!D7</f>
        <v>0.4131222424668779</v>
      </c>
      <c r="E7">
        <f>r_vote_lab!F7</f>
        <v>0.22732372431405648</v>
      </c>
    </row>
    <row r="8" spans="1:5">
      <c r="A8" t="str">
        <f>r_vote_lab!A8</f>
        <v>dinc</v>
      </c>
      <c r="B8" t="str">
        <f>r_vote_lab!B8</f>
        <v>D1</v>
      </c>
      <c r="C8">
        <f>r_vote_lab!C8</f>
        <v>0.33505813057977835</v>
      </c>
      <c r="D8">
        <f>r_vote_lab!D8</f>
        <v>0.36967262492895581</v>
      </c>
      <c r="E8">
        <f>r_vote_lab!F8</f>
        <v>0.45375531524564761</v>
      </c>
    </row>
    <row r="9" spans="1:5">
      <c r="A9" t="str">
        <f>r_vote_lab!A9</f>
        <v>dinc</v>
      </c>
      <c r="B9" t="str">
        <f>r_vote_lab!B9</f>
        <v>D2</v>
      </c>
      <c r="C9">
        <f>r_vote_lab!C9</f>
        <v>0.33322734600159987</v>
      </c>
      <c r="D9">
        <f>r_vote_lab!D9</f>
        <v>0.41968321924415491</v>
      </c>
      <c r="E9">
        <f>r_vote_lab!F9</f>
        <v>0.43867908636849029</v>
      </c>
    </row>
    <row r="10" spans="1:5">
      <c r="A10" t="str">
        <f>r_vote_lab!A10</f>
        <v>dinc</v>
      </c>
      <c r="B10" t="str">
        <f>r_vote_lab!B10</f>
        <v>D3</v>
      </c>
      <c r="C10">
        <f>r_vote_lab!C10</f>
        <v>0.34110091251532215</v>
      </c>
      <c r="D10">
        <f>r_vote_lab!D10</f>
        <v>0.34706974374023747</v>
      </c>
      <c r="E10">
        <f>r_vote_lab!F10</f>
        <v>0.43896254242584082</v>
      </c>
    </row>
    <row r="11" spans="1:5">
      <c r="A11" t="str">
        <f>r_vote_lab!A11</f>
        <v>dinc</v>
      </c>
      <c r="B11" t="str">
        <f>r_vote_lab!B11</f>
        <v>D4</v>
      </c>
      <c r="C11">
        <f>r_vote_lab!C11</f>
        <v>0.43134809938212804</v>
      </c>
      <c r="D11">
        <f>r_vote_lab!D11</f>
        <v>0.40060742113305325</v>
      </c>
      <c r="E11">
        <f>r_vote_lab!F11</f>
        <v>0.43498573591424489</v>
      </c>
    </row>
    <row r="12" spans="1:5">
      <c r="A12" t="str">
        <f>r_vote_lab!A12</f>
        <v>dinc</v>
      </c>
      <c r="B12" t="str">
        <f>r_vote_lab!B12</f>
        <v>D5</v>
      </c>
      <c r="C12">
        <f>r_vote_lab!C12</f>
        <v>0.43134809938212815</v>
      </c>
      <c r="D12">
        <f>r_vote_lab!D12</f>
        <v>0.42189681972469312</v>
      </c>
      <c r="E12">
        <f>r_vote_lab!F12</f>
        <v>0.4068740883131356</v>
      </c>
    </row>
    <row r="13" spans="1:5">
      <c r="A13" t="str">
        <f>r_vote_lab!A13</f>
        <v>dinc</v>
      </c>
      <c r="B13" t="str">
        <f>r_vote_lab!B13</f>
        <v>D6</v>
      </c>
      <c r="C13">
        <f>r_vote_lab!C13</f>
        <v>0.42263070507012918</v>
      </c>
      <c r="D13">
        <f>r_vote_lab!D13</f>
        <v>0.37245520365483131</v>
      </c>
      <c r="E13">
        <f>r_vote_lab!F13</f>
        <v>0.38189332485149174</v>
      </c>
    </row>
    <row r="14" spans="1:5">
      <c r="A14" t="str">
        <f>r_vote_lab!A14</f>
        <v>dinc</v>
      </c>
      <c r="B14" t="str">
        <f>r_vote_lab!B14</f>
        <v>D7</v>
      </c>
      <c r="C14">
        <f>r_vote_lab!C14</f>
        <v>0.42358885434391053</v>
      </c>
      <c r="D14">
        <f>r_vote_lab!D14</f>
        <v>0.37249931399679309</v>
      </c>
      <c r="E14">
        <f>r_vote_lab!F14</f>
        <v>0.36974809122768776</v>
      </c>
    </row>
    <row r="15" spans="1:5">
      <c r="A15" t="str">
        <f>r_vote_lab!A15</f>
        <v>dinc</v>
      </c>
      <c r="B15" t="str">
        <f>r_vote_lab!B15</f>
        <v>D8</v>
      </c>
      <c r="C15">
        <f>r_vote_lab!C15</f>
        <v>0.44494150178555808</v>
      </c>
      <c r="D15">
        <f>r_vote_lab!D15</f>
        <v>0.31168895711811589</v>
      </c>
      <c r="E15">
        <f>r_vote_lab!F15</f>
        <v>0.3642208217350239</v>
      </c>
    </row>
    <row r="16" spans="1:5">
      <c r="A16" t="str">
        <f>r_vote_lab!A16</f>
        <v>dinc</v>
      </c>
      <c r="B16" t="str">
        <f>r_vote_lab!B16</f>
        <v>D9</v>
      </c>
      <c r="C16">
        <f>r_vote_lab!C16</f>
        <v>0.40623732943311364</v>
      </c>
      <c r="D16">
        <f>r_vote_lab!D16</f>
        <v>0.33316950561966352</v>
      </c>
      <c r="E16">
        <f>r_vote_lab!F16</f>
        <v>0.29100154593523597</v>
      </c>
    </row>
    <row r="17" spans="1:5">
      <c r="A17" t="str">
        <f>r_vote_lab!A17</f>
        <v>dinc</v>
      </c>
      <c r="B17" t="str">
        <f>r_vote_lab!B17</f>
        <v>D10</v>
      </c>
      <c r="C17">
        <f>r_vote_lab!C17</f>
        <v>0.37511842195633055</v>
      </c>
      <c r="D17">
        <f>r_vote_lab!D17</f>
        <v>0.34181282953056336</v>
      </c>
      <c r="E17">
        <f>r_vote_lab!F17</f>
        <v>0.23981169707442421</v>
      </c>
    </row>
    <row r="18" spans="1:5">
      <c r="A18" t="str">
        <f>r_vote_lab!A18</f>
        <v>ginc</v>
      </c>
      <c r="B18" t="str">
        <f>r_vote_lab!B18</f>
        <v>Bottom 50%</v>
      </c>
      <c r="C18">
        <f>r_vote_lab!C18</f>
        <v>0.36968845139966477</v>
      </c>
      <c r="D18">
        <f>r_vote_lab!D18</f>
        <v>0.39214010227177443</v>
      </c>
      <c r="E18">
        <f>r_vote_lab!F18</f>
        <v>0.43296798604919468</v>
      </c>
    </row>
    <row r="19" spans="1:5">
      <c r="A19" t="str">
        <f>r_vote_lab!A19</f>
        <v>ginc</v>
      </c>
      <c r="B19" t="str">
        <f>r_vote_lab!B19</f>
        <v>Middle 40%</v>
      </c>
      <c r="C19">
        <f>r_vote_lab!C19</f>
        <v>0.42480190201214402</v>
      </c>
      <c r="D19">
        <f>r_vote_lab!D19</f>
        <v>0.34852781548463674</v>
      </c>
      <c r="E19">
        <f>r_vote_lab!F19</f>
        <v>0.3507684990540223</v>
      </c>
    </row>
    <row r="20" spans="1:5">
      <c r="A20" t="str">
        <f>r_vote_lab!A20</f>
        <v>ginc</v>
      </c>
      <c r="B20" t="str">
        <f>r_vote_lab!B20</f>
        <v>Top 10%</v>
      </c>
      <c r="C20">
        <f>r_vote_lab!C20</f>
        <v>0.37511842195633055</v>
      </c>
      <c r="D20">
        <f>r_vote_lab!D20</f>
        <v>0.34181282953056336</v>
      </c>
      <c r="E20">
        <f>r_vote_lab!F20</f>
        <v>0.23981169707442421</v>
      </c>
    </row>
    <row r="21" spans="1:5">
      <c r="A21" t="str">
        <f>r_vote_lab!A21</f>
        <v>religion</v>
      </c>
      <c r="B21" t="str">
        <f>r_vote_lab!B21</f>
        <v>No religion</v>
      </c>
      <c r="C21">
        <f>r_vote_lab!C21</f>
        <v>0.34689061420524814</v>
      </c>
      <c r="D21">
        <f>r_vote_lab!D21</f>
        <v>0.51186066349269876</v>
      </c>
      <c r="E21">
        <f>r_vote_lab!F21</f>
        <v>0.31834070816662086</v>
      </c>
    </row>
    <row r="22" spans="1:5">
      <c r="A22" t="str">
        <f>r_vote_lab!A22</f>
        <v>religion</v>
      </c>
      <c r="B22" t="str">
        <f>r_vote_lab!B22</f>
        <v>Catholic</v>
      </c>
      <c r="C22">
        <f>r_vote_lab!C22</f>
        <v>0.39167682226613676</v>
      </c>
      <c r="D22">
        <f>r_vote_lab!D22</f>
        <v>0.39900043473823937</v>
      </c>
      <c r="E22">
        <f>r_vote_lab!F22</f>
        <v>0.37417698962743023</v>
      </c>
    </row>
    <row r="23" spans="1:5">
      <c r="A23" t="str">
        <f>r_vote_lab!A23</f>
        <v>religion</v>
      </c>
      <c r="B23" t="str">
        <f>r_vote_lab!B23</f>
        <v>Other</v>
      </c>
      <c r="C23">
        <f>r_vote_lab!C23</f>
        <v>0.40224832816514161</v>
      </c>
      <c r="D23">
        <f>r_vote_lab!D23</f>
        <v>0.49756463702405612</v>
      </c>
      <c r="E23">
        <f>r_vote_lab!F23</f>
        <v>0.42432261883617972</v>
      </c>
    </row>
    <row r="24" spans="1:5">
      <c r="A24" t="str">
        <f>r_vote_lab!A24</f>
        <v>religious</v>
      </c>
      <c r="B24" t="str">
        <f>r_vote_lab!B24</f>
        <v>Never</v>
      </c>
      <c r="C24">
        <f>r_vote_lab!C24</f>
        <v>0.46200709399586071</v>
      </c>
      <c r="D24">
        <f>r_vote_lab!D24</f>
        <v>0.40136098805738135</v>
      </c>
      <c r="E24">
        <f>r_vote_lab!F24</f>
        <v>0.38835920505618993</v>
      </c>
    </row>
    <row r="25" spans="1:5">
      <c r="A25" t="str">
        <f>r_vote_lab!A25</f>
        <v>religious</v>
      </c>
      <c r="B25" t="str">
        <f>r_vote_lab!B25</f>
        <v>Less than monthly</v>
      </c>
      <c r="C25">
        <f>r_vote_lab!C25</f>
        <v>0.42484712738206543</v>
      </c>
      <c r="D25">
        <f>r_vote_lab!D25</f>
        <v>0.43970154354421309</v>
      </c>
      <c r="E25">
        <f>r_vote_lab!F25</f>
        <v>0.38184135869155289</v>
      </c>
    </row>
    <row r="26" spans="1:5">
      <c r="A26" t="str">
        <f>r_vote_lab!A26</f>
        <v>religious</v>
      </c>
      <c r="B26" t="str">
        <f>r_vote_lab!B26</f>
        <v>Monthly or more</v>
      </c>
      <c r="C26">
        <f>r_vote_lab!C26</f>
        <v>0.33375625487666932</v>
      </c>
      <c r="D26">
        <f>r_vote_lab!D26</f>
        <v>0.33917531226428838</v>
      </c>
      <c r="E26">
        <f>r_vote_lab!F26</f>
        <v>0.35593526145380516</v>
      </c>
    </row>
    <row r="27" spans="1:5">
      <c r="A27" t="str">
        <f>r_vote_lab!A27</f>
        <v>emp</v>
      </c>
      <c r="B27" t="str">
        <f>r_vote_lab!B27</f>
        <v>Employed</v>
      </c>
      <c r="C27">
        <f>r_vote_lab!C27</f>
        <v>0.42311212084569449</v>
      </c>
      <c r="D27">
        <f>r_vote_lab!D27</f>
        <v>0.4359881780262822</v>
      </c>
      <c r="E27">
        <f>r_vote_lab!F27</f>
        <v>0.31664547971575058</v>
      </c>
    </row>
    <row r="28" spans="1:5">
      <c r="A28" t="str">
        <f>r_vote_lab!A28</f>
        <v>emp</v>
      </c>
      <c r="B28" t="str">
        <f>r_vote_lab!B28</f>
        <v>Unemployed</v>
      </c>
      <c r="C28">
        <f>r_vote_lab!C28</f>
        <v>0.5059069284670149</v>
      </c>
      <c r="D28">
        <f>r_vote_lab!D28</f>
        <v>0.47368699539322318</v>
      </c>
      <c r="E28">
        <f>r_vote_lab!F28</f>
        <v>0.35745851053621297</v>
      </c>
    </row>
    <row r="29" spans="1:5">
      <c r="A29" t="str">
        <f>r_vote_lab!A29</f>
        <v>emp</v>
      </c>
      <c r="B29" t="str">
        <f>r_vote_lab!B29</f>
        <v>Inactive</v>
      </c>
      <c r="C29">
        <f>r_vote_lab!C29</f>
        <v>0.33596953392681234</v>
      </c>
      <c r="D29">
        <f>r_vote_lab!D29</f>
        <v>0.32732090887133153</v>
      </c>
      <c r="E29">
        <f>r_vote_lab!F29</f>
        <v>0.43592890673528123</v>
      </c>
    </row>
    <row r="30" spans="1:5">
      <c r="A30" t="str">
        <f>r_vote_lab!A30</f>
        <v>rural</v>
      </c>
      <c r="B30" t="str">
        <f>r_vote_lab!B30</f>
        <v>Urban</v>
      </c>
      <c r="C30">
        <f>r_vote_lab!C30</f>
        <v>0.42811761838468815</v>
      </c>
      <c r="D30">
        <f>r_vote_lab!D30</f>
        <v>0.39807757660223492</v>
      </c>
      <c r="E30">
        <f>r_vote_lab!F30</f>
        <v>0.38301052727965368</v>
      </c>
    </row>
    <row r="31" spans="1:5">
      <c r="A31" t="str">
        <f>r_vote_lab!A31</f>
        <v>rural</v>
      </c>
      <c r="B31" t="str">
        <f>r_vote_lab!B31</f>
        <v>Rural</v>
      </c>
      <c r="C31">
        <f>r_vote_lab!C31</f>
        <v>0.35630944177326945</v>
      </c>
      <c r="D31">
        <f>r_vote_lab!D31</f>
        <v>0.39953998744981101</v>
      </c>
      <c r="E31">
        <f>r_vote_lab!F31</f>
        <v>0.34506032426040545</v>
      </c>
    </row>
    <row r="32" spans="1:5">
      <c r="A32" t="str">
        <f>r_vote_lab!A32</f>
        <v>region</v>
      </c>
      <c r="B32" t="str">
        <f>r_vote_lab!B32</f>
        <v>North</v>
      </c>
      <c r="C32">
        <f>r_vote_lab!C32</f>
        <v>0.3546911494686959</v>
      </c>
      <c r="D32">
        <f>r_vote_lab!D32</f>
        <v>0.26207669021710123</v>
      </c>
      <c r="E32">
        <f>r_vote_lab!F32</f>
        <v>0.38033993766375512</v>
      </c>
    </row>
    <row r="33" spans="1:5">
      <c r="A33" t="str">
        <f>r_vote_lab!A33</f>
        <v>region</v>
      </c>
      <c r="B33" t="str">
        <f>r_vote_lab!B33</f>
        <v>Center</v>
      </c>
      <c r="C33">
        <f>r_vote_lab!C33</f>
        <v>0.45122088790977022</v>
      </c>
      <c r="D33">
        <f>r_vote_lab!D33</f>
        <v>0.34033688209284113</v>
      </c>
      <c r="E33">
        <f>r_vote_lab!F33</f>
        <v>0.2910643401352101</v>
      </c>
    </row>
    <row r="34" spans="1:5">
      <c r="A34" t="str">
        <f>r_vote_lab!A34</f>
        <v>region</v>
      </c>
      <c r="B34" t="str">
        <f>r_vote_lab!B34</f>
        <v>Lisbon</v>
      </c>
      <c r="C34">
        <f>r_vote_lab!C34</f>
        <v>0.43651797271715098</v>
      </c>
      <c r="D34">
        <f>r_vote_lab!D34</f>
        <v>0.36203077558055696</v>
      </c>
      <c r="E34">
        <f>r_vote_lab!F34</f>
        <v>0.39543640103006195</v>
      </c>
    </row>
    <row r="35" spans="1:5">
      <c r="A35" t="str">
        <f>r_vote_lab!A35</f>
        <v>region</v>
      </c>
      <c r="B35" t="str">
        <f>r_vote_lab!B35</f>
        <v>Alentejo</v>
      </c>
      <c r="C35">
        <f>r_vote_lab!C35</f>
        <v>0.46825241208798984</v>
      </c>
      <c r="D35">
        <f>r_vote_lab!D35</f>
        <v>0.45815571658530713</v>
      </c>
      <c r="E35">
        <f>r_vote_lab!F35</f>
        <v>0.543962181422734</v>
      </c>
    </row>
    <row r="36" spans="1:5">
      <c r="A36" t="str">
        <f>r_vote_lab!A36</f>
        <v>region</v>
      </c>
      <c r="B36" t="str">
        <f>r_vote_lab!B36</f>
        <v>Algarve</v>
      </c>
      <c r="C36">
        <f>r_vote_lab!C36</f>
        <v>0.16068530688719859</v>
      </c>
      <c r="D36">
        <f>r_vote_lab!D36</f>
        <v>0.13098643582549827</v>
      </c>
      <c r="E36">
        <f>r_vote_lab!F36</f>
        <v>0.36126779550061744</v>
      </c>
    </row>
    <row r="37" spans="1:5">
      <c r="A37" t="str">
        <f>r_vote_lab!A37</f>
        <v>sex</v>
      </c>
      <c r="B37" t="str">
        <f>r_vote_lab!B37</f>
        <v>Woman</v>
      </c>
      <c r="C37">
        <f>r_vote_lab!C37</f>
        <v>0.37804551664268415</v>
      </c>
      <c r="D37">
        <f>r_vote_lab!D37</f>
        <v>0.38448137231843438</v>
      </c>
      <c r="E37">
        <f>r_vote_lab!F37</f>
        <v>0.36264418124101455</v>
      </c>
    </row>
    <row r="38" spans="1:5">
      <c r="A38" t="str">
        <f>r_vote_lab!A38</f>
        <v>sex</v>
      </c>
      <c r="B38" t="str">
        <f>r_vote_lab!B38</f>
        <v>Man</v>
      </c>
      <c r="C38">
        <f>r_vote_lab!C38</f>
        <v>0.40164906972154996</v>
      </c>
      <c r="D38">
        <f>r_vote_lab!D38</f>
        <v>0.41202442350658225</v>
      </c>
      <c r="E38">
        <f>r_vote_lab!F38</f>
        <v>0.38101534234187301</v>
      </c>
    </row>
    <row r="39" spans="1:5">
      <c r="A39" t="str">
        <f>r_vote_lab!A39</f>
        <v>union</v>
      </c>
      <c r="B39" t="str">
        <f>r_vote_lab!B39</f>
        <v>Not union member</v>
      </c>
      <c r="C39">
        <f>r_vote_lab!C39</f>
        <v>0.38321944197290581</v>
      </c>
      <c r="D39">
        <f>r_vote_lab!D39</f>
        <v>0.38592704378761672</v>
      </c>
      <c r="E39">
        <f>r_vote_lab!F39</f>
        <v>0.38080972987903255</v>
      </c>
    </row>
    <row r="40" spans="1:5">
      <c r="A40" t="str">
        <f>r_vote_lab!A40</f>
        <v>union</v>
      </c>
      <c r="B40" t="str">
        <f>r_vote_lab!B40</f>
        <v>Union member</v>
      </c>
      <c r="C40">
        <f>r_vote_lab!C40</f>
        <v>0.45128365649714614</v>
      </c>
      <c r="D40">
        <f>r_vote_lab!D40</f>
        <v>0.53763420545028628</v>
      </c>
      <c r="E40">
        <f>r_vote_lab!F40</f>
        <v>0.2800401002499372</v>
      </c>
    </row>
    <row r="41" spans="1:5">
      <c r="A41" t="str">
        <f>r_vote_lab!A41</f>
        <v>marital</v>
      </c>
      <c r="B41" t="str">
        <f>r_vote_lab!B41</f>
        <v>Single</v>
      </c>
      <c r="C41">
        <f>r_vote_lab!C41</f>
        <v>0.34336696339410316</v>
      </c>
      <c r="D41">
        <f>r_vote_lab!D41</f>
        <v>0.24886953273099052</v>
      </c>
      <c r="E41">
        <f>r_vote_lab!F41</f>
        <v>0.39085598285593631</v>
      </c>
    </row>
    <row r="42" spans="1:5">
      <c r="A42" t="str">
        <f>r_vote_lab!A42</f>
        <v>marital</v>
      </c>
      <c r="B42" t="str">
        <f>r_vote_lab!B42</f>
        <v>Married / Partner</v>
      </c>
      <c r="C42">
        <f>r_vote_lab!C42</f>
        <v>0.40281124601078089</v>
      </c>
      <c r="D42">
        <f>r_vote_lab!D42</f>
        <v>0.32441769858325153</v>
      </c>
      <c r="E42">
        <f>r_vote_lab!F42</f>
        <v>0.35932176118955467</v>
      </c>
    </row>
    <row r="43" spans="1:5">
      <c r="A43" t="str">
        <f>r_vote_lab!A43</f>
        <v>class</v>
      </c>
      <c r="B43" t="str">
        <f>r_vote_lab!B43</f>
        <v>Working class</v>
      </c>
      <c r="C43">
        <f>r_vote_lab!C43</f>
        <v>0.5165901564411467</v>
      </c>
      <c r="D43">
        <f>r_vote_lab!D43</f>
        <v>0.46002713033424375</v>
      </c>
      <c r="E43">
        <f>r_vote_lab!F43</f>
        <v>0.4288213144014093</v>
      </c>
    </row>
    <row r="44" spans="1:5">
      <c r="A44" t="str">
        <f>r_vote_lab!A44</f>
        <v>class</v>
      </c>
      <c r="B44" t="str">
        <f>r_vote_lab!B44</f>
        <v>Middle class</v>
      </c>
      <c r="C44">
        <f>r_vote_lab!C44</f>
        <v>0.38882548092108227</v>
      </c>
      <c r="D44">
        <f>r_vote_lab!D44</f>
        <v>0.39369287953386417</v>
      </c>
      <c r="E44">
        <f>r_vote_lab!F44</f>
        <v>0.3733528746661573</v>
      </c>
    </row>
    <row r="45" spans="1:5">
      <c r="A45" t="str">
        <f>r_vote_lab!A45</f>
        <v>agerec</v>
      </c>
      <c r="B45" t="str">
        <f>r_vote_lab!B45</f>
        <v>20-40</v>
      </c>
      <c r="C45">
        <f>r_vote_lab!C45</f>
        <v>0.42912575164415795</v>
      </c>
      <c r="D45">
        <f>r_vote_lab!D45</f>
        <v>0.41300760758011301</v>
      </c>
      <c r="E45">
        <f>r_vote_lab!F45</f>
        <v>0.31364086187831752</v>
      </c>
    </row>
    <row r="46" spans="1:5">
      <c r="A46" t="str">
        <f>r_vote_lab!A46</f>
        <v>agerec</v>
      </c>
      <c r="B46" t="str">
        <f>r_vote_lab!B46</f>
        <v>40-60</v>
      </c>
      <c r="C46">
        <f>r_vote_lab!C46</f>
        <v>0.42046543638252204</v>
      </c>
      <c r="D46">
        <f>r_vote_lab!D46</f>
        <v>0.44190312580287583</v>
      </c>
      <c r="E46">
        <f>r_vote_lab!F46</f>
        <v>0.34678627700761677</v>
      </c>
    </row>
    <row r="47" spans="1:5">
      <c r="A47" t="str">
        <f>r_vote_lab!A47</f>
        <v>agerec</v>
      </c>
      <c r="B47" t="str">
        <f>r_vote_lab!B47</f>
        <v>60+</v>
      </c>
      <c r="C47">
        <f>r_vote_lab!C47</f>
        <v>0.31732666520292363</v>
      </c>
      <c r="D47">
        <f>r_vote_lab!D47</f>
        <v>0.31901223339491852</v>
      </c>
      <c r="E47">
        <f>r_vote_lab!F47</f>
        <v>0.42921775377479093</v>
      </c>
    </row>
    <row r="48" spans="1:5">
      <c r="A48" t="str">
        <f>r_vote_lab!A48</f>
        <v>ctrbirth</v>
      </c>
      <c r="B48" t="str">
        <f>r_vote_lab!B48</f>
        <v>Portugal</v>
      </c>
      <c r="C48">
        <f>r_vote_lab!C48</f>
        <v>0</v>
      </c>
      <c r="D48">
        <f>r_vote_lab!D48</f>
        <v>0</v>
      </c>
      <c r="E48">
        <f>r_vote_lab!F48</f>
        <v>0.36978415622953048</v>
      </c>
    </row>
    <row r="49" spans="1:5">
      <c r="A49" t="str">
        <f>r_vote_lab!A49</f>
        <v>ctrbirth</v>
      </c>
      <c r="B49" t="str">
        <f>r_vote_lab!B49</f>
        <v>Brazil</v>
      </c>
      <c r="C49">
        <f>r_vote_lab!C49</f>
        <v>0</v>
      </c>
      <c r="D49">
        <f>r_vote_lab!D49</f>
        <v>0</v>
      </c>
      <c r="E49">
        <f>r_vote_lab!F49</f>
        <v>0.59152194106909095</v>
      </c>
    </row>
    <row r="50" spans="1:5">
      <c r="A50" t="str">
        <f>r_vote_lab!A50</f>
        <v>ctrbirth</v>
      </c>
      <c r="B50" t="str">
        <f>r_vote_lab!B50</f>
        <v>Other ex-colony</v>
      </c>
      <c r="C50">
        <f>r_vote_lab!C50</f>
        <v>0</v>
      </c>
      <c r="D50">
        <f>r_vote_lab!D50</f>
        <v>0</v>
      </c>
      <c r="E50">
        <f>r_vote_lab!F50</f>
        <v>0.30932967661599575</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0">
    <tabColor theme="1"/>
  </sheetPr>
  <dimension ref="A1:F61"/>
  <sheetViews>
    <sheetView topLeftCell="A26" workbookViewId="0">
      <selection sqref="A1:S1"/>
    </sheetView>
  </sheetViews>
  <sheetFormatPr baseColWidth="10" defaultColWidth="8.6640625" defaultRowHeight="14.4"/>
  <sheetData>
    <row r="1" spans="1:6">
      <c r="A1" t="s">
        <v>42</v>
      </c>
      <c r="B1" t="s">
        <v>96</v>
      </c>
      <c r="C1" t="s">
        <v>166</v>
      </c>
      <c r="D1" t="s">
        <v>149</v>
      </c>
      <c r="E1" t="s">
        <v>150</v>
      </c>
      <c r="F1" t="s">
        <v>167</v>
      </c>
    </row>
    <row r="2" spans="1:6">
      <c r="A2" t="s">
        <v>8</v>
      </c>
      <c r="B2" t="s">
        <v>46</v>
      </c>
      <c r="C2">
        <v>0</v>
      </c>
      <c r="D2">
        <v>0</v>
      </c>
      <c r="E2">
        <v>0</v>
      </c>
      <c r="F2">
        <v>0</v>
      </c>
    </row>
    <row r="3" spans="1:6">
      <c r="A3" t="s">
        <v>8</v>
      </c>
      <c r="B3" t="s">
        <v>47</v>
      </c>
      <c r="C3">
        <v>0</v>
      </c>
      <c r="D3">
        <v>0</v>
      </c>
      <c r="E3">
        <v>0</v>
      </c>
      <c r="F3">
        <v>0</v>
      </c>
    </row>
    <row r="4" spans="1:6">
      <c r="A4" t="s">
        <v>8</v>
      </c>
      <c r="B4" t="s">
        <v>48</v>
      </c>
      <c r="C4">
        <v>0</v>
      </c>
      <c r="D4">
        <v>0</v>
      </c>
      <c r="E4">
        <v>0</v>
      </c>
      <c r="F4">
        <v>0</v>
      </c>
    </row>
    <row r="5" spans="1:6">
      <c r="A5" t="s">
        <v>43</v>
      </c>
      <c r="B5" t="s">
        <v>49</v>
      </c>
      <c r="C5">
        <v>0</v>
      </c>
      <c r="D5">
        <v>0</v>
      </c>
      <c r="E5">
        <v>0</v>
      </c>
      <c r="F5">
        <v>0</v>
      </c>
    </row>
    <row r="6" spans="1:6">
      <c r="A6" t="s">
        <v>43</v>
      </c>
      <c r="B6" t="s">
        <v>50</v>
      </c>
      <c r="C6">
        <v>0</v>
      </c>
      <c r="D6">
        <v>0</v>
      </c>
      <c r="E6">
        <v>0</v>
      </c>
      <c r="F6">
        <v>0</v>
      </c>
    </row>
    <row r="7" spans="1:6">
      <c r="A7" t="s">
        <v>43</v>
      </c>
      <c r="B7" t="s">
        <v>51</v>
      </c>
      <c r="C7">
        <v>0</v>
      </c>
      <c r="D7">
        <v>0</v>
      </c>
      <c r="E7">
        <v>0</v>
      </c>
      <c r="F7">
        <v>0</v>
      </c>
    </row>
    <row r="8" spans="1:6">
      <c r="A8" t="s">
        <v>44</v>
      </c>
      <c r="B8" t="s">
        <v>52</v>
      </c>
      <c r="C8">
        <v>0</v>
      </c>
      <c r="D8">
        <v>0</v>
      </c>
      <c r="E8">
        <v>0</v>
      </c>
      <c r="F8">
        <v>0</v>
      </c>
    </row>
    <row r="9" spans="1:6">
      <c r="A9" t="s">
        <v>44</v>
      </c>
      <c r="B9" t="s">
        <v>53</v>
      </c>
      <c r="C9">
        <v>0</v>
      </c>
      <c r="D9">
        <v>0</v>
      </c>
      <c r="E9">
        <v>0</v>
      </c>
      <c r="F9">
        <v>0</v>
      </c>
    </row>
    <row r="10" spans="1:6">
      <c r="A10" t="s">
        <v>44</v>
      </c>
      <c r="B10" t="s">
        <v>54</v>
      </c>
      <c r="C10">
        <v>0</v>
      </c>
      <c r="D10">
        <v>0</v>
      </c>
      <c r="E10">
        <v>0</v>
      </c>
      <c r="F10">
        <v>0</v>
      </c>
    </row>
    <row r="11" spans="1:6">
      <c r="A11" t="s">
        <v>44</v>
      </c>
      <c r="B11" t="s">
        <v>55</v>
      </c>
      <c r="C11">
        <v>0</v>
      </c>
      <c r="D11">
        <v>0</v>
      </c>
      <c r="E11">
        <v>0</v>
      </c>
      <c r="F11">
        <v>0</v>
      </c>
    </row>
    <row r="12" spans="1:6">
      <c r="A12" t="s">
        <v>44</v>
      </c>
      <c r="B12" t="s">
        <v>56</v>
      </c>
      <c r="C12">
        <v>0</v>
      </c>
      <c r="D12">
        <v>0</v>
      </c>
      <c r="E12">
        <v>0</v>
      </c>
      <c r="F12">
        <v>0</v>
      </c>
    </row>
    <row r="13" spans="1:6">
      <c r="A13" t="s">
        <v>44</v>
      </c>
      <c r="B13" t="s">
        <v>57</v>
      </c>
      <c r="C13">
        <v>0</v>
      </c>
      <c r="D13">
        <v>0</v>
      </c>
      <c r="E13">
        <v>0</v>
      </c>
      <c r="F13">
        <v>0</v>
      </c>
    </row>
    <row r="14" spans="1:6">
      <c r="A14" t="s">
        <v>44</v>
      </c>
      <c r="B14" t="s">
        <v>58</v>
      </c>
      <c r="C14">
        <v>0</v>
      </c>
      <c r="D14">
        <v>0</v>
      </c>
      <c r="E14">
        <v>0</v>
      </c>
      <c r="F14">
        <v>0</v>
      </c>
    </row>
    <row r="15" spans="1:6">
      <c r="A15" t="s">
        <v>44</v>
      </c>
      <c r="B15" t="s">
        <v>59</v>
      </c>
      <c r="C15">
        <v>0</v>
      </c>
      <c r="D15">
        <v>0</v>
      </c>
      <c r="E15">
        <v>0</v>
      </c>
      <c r="F15">
        <v>0</v>
      </c>
    </row>
    <row r="16" spans="1:6">
      <c r="A16" t="s">
        <v>44</v>
      </c>
      <c r="B16" t="s">
        <v>60</v>
      </c>
      <c r="C16">
        <v>0</v>
      </c>
      <c r="D16">
        <v>0</v>
      </c>
      <c r="E16">
        <v>0</v>
      </c>
      <c r="F16">
        <v>0</v>
      </c>
    </row>
    <row r="17" spans="1:6">
      <c r="A17" t="s">
        <v>44</v>
      </c>
      <c r="B17" t="s">
        <v>61</v>
      </c>
      <c r="C17">
        <v>0</v>
      </c>
      <c r="D17">
        <v>0</v>
      </c>
      <c r="E17">
        <v>0</v>
      </c>
      <c r="F17">
        <v>0</v>
      </c>
    </row>
    <row r="18" spans="1:6">
      <c r="A18" t="s">
        <v>45</v>
      </c>
      <c r="B18" t="s">
        <v>49</v>
      </c>
      <c r="C18">
        <v>0</v>
      </c>
      <c r="D18">
        <v>0</v>
      </c>
      <c r="E18">
        <v>0</v>
      </c>
      <c r="F18">
        <v>0</v>
      </c>
    </row>
    <row r="19" spans="1:6">
      <c r="A19" t="s">
        <v>45</v>
      </c>
      <c r="B19" t="s">
        <v>50</v>
      </c>
      <c r="C19">
        <v>0</v>
      </c>
      <c r="D19">
        <v>0</v>
      </c>
      <c r="E19">
        <v>0</v>
      </c>
      <c r="F19">
        <v>0</v>
      </c>
    </row>
    <row r="20" spans="1:6">
      <c r="A20" t="s">
        <v>45</v>
      </c>
      <c r="B20" t="s">
        <v>51</v>
      </c>
      <c r="C20">
        <v>0</v>
      </c>
      <c r="D20">
        <v>0</v>
      </c>
      <c r="E20">
        <v>0</v>
      </c>
      <c r="F20">
        <v>0</v>
      </c>
    </row>
    <row r="21" spans="1:6">
      <c r="A21" t="s">
        <v>16</v>
      </c>
      <c r="B21" t="s">
        <v>62</v>
      </c>
      <c r="C21">
        <v>0</v>
      </c>
      <c r="D21">
        <v>0</v>
      </c>
      <c r="E21">
        <v>0</v>
      </c>
      <c r="F21">
        <v>0</v>
      </c>
    </row>
    <row r="22" spans="1:6">
      <c r="A22" t="s">
        <v>16</v>
      </c>
      <c r="B22" t="s">
        <v>63</v>
      </c>
      <c r="C22">
        <v>0</v>
      </c>
      <c r="D22">
        <v>0</v>
      </c>
      <c r="E22">
        <v>0</v>
      </c>
      <c r="F22">
        <v>0</v>
      </c>
    </row>
    <row r="23" spans="1:6">
      <c r="A23" t="s">
        <v>16</v>
      </c>
      <c r="B23" t="s">
        <v>64</v>
      </c>
      <c r="C23">
        <v>0</v>
      </c>
      <c r="D23">
        <v>0</v>
      </c>
    </row>
    <row r="24" spans="1:6">
      <c r="A24" t="s">
        <v>16</v>
      </c>
      <c r="B24" t="s">
        <v>112</v>
      </c>
      <c r="D24">
        <v>0</v>
      </c>
    </row>
    <row r="25" spans="1:6">
      <c r="A25" t="s">
        <v>16</v>
      </c>
      <c r="B25" t="s">
        <v>65</v>
      </c>
      <c r="C25">
        <v>0</v>
      </c>
      <c r="D25">
        <v>0</v>
      </c>
      <c r="E25">
        <v>0</v>
      </c>
      <c r="F25">
        <v>0</v>
      </c>
    </row>
    <row r="26" spans="1:6">
      <c r="A26" t="s">
        <v>17</v>
      </c>
      <c r="B26" t="s">
        <v>66</v>
      </c>
      <c r="C26">
        <v>0</v>
      </c>
      <c r="D26">
        <v>0</v>
      </c>
      <c r="E26">
        <v>0</v>
      </c>
      <c r="F26">
        <v>0</v>
      </c>
    </row>
    <row r="27" spans="1:6">
      <c r="A27" t="s">
        <v>17</v>
      </c>
      <c r="B27" t="s">
        <v>67</v>
      </c>
      <c r="C27">
        <v>0</v>
      </c>
      <c r="D27">
        <v>0</v>
      </c>
      <c r="E27">
        <v>0</v>
      </c>
      <c r="F27">
        <v>0</v>
      </c>
    </row>
    <row r="28" spans="1:6">
      <c r="A28" t="s">
        <v>17</v>
      </c>
      <c r="B28" t="s">
        <v>68</v>
      </c>
      <c r="C28">
        <v>0</v>
      </c>
      <c r="D28">
        <v>0</v>
      </c>
      <c r="E28">
        <v>0</v>
      </c>
      <c r="F28">
        <v>0</v>
      </c>
    </row>
    <row r="29" spans="1:6">
      <c r="A29" t="s">
        <v>14</v>
      </c>
      <c r="B29" t="s">
        <v>69</v>
      </c>
      <c r="E29">
        <v>0</v>
      </c>
      <c r="F29">
        <v>0</v>
      </c>
    </row>
    <row r="30" spans="1:6">
      <c r="A30" t="s">
        <v>14</v>
      </c>
      <c r="B30" t="s">
        <v>70</v>
      </c>
      <c r="E30">
        <v>0</v>
      </c>
      <c r="F30">
        <v>0</v>
      </c>
    </row>
    <row r="31" spans="1:6">
      <c r="A31" t="s">
        <v>14</v>
      </c>
      <c r="B31" t="s">
        <v>71</v>
      </c>
      <c r="C31">
        <v>0</v>
      </c>
      <c r="D31">
        <v>0</v>
      </c>
      <c r="E31">
        <v>0</v>
      </c>
      <c r="F31">
        <v>0</v>
      </c>
    </row>
    <row r="32" spans="1:6">
      <c r="A32" t="s">
        <v>14</v>
      </c>
      <c r="B32" t="s">
        <v>72</v>
      </c>
      <c r="C32">
        <v>0</v>
      </c>
      <c r="D32">
        <v>0</v>
      </c>
      <c r="E32">
        <v>0</v>
      </c>
      <c r="F32">
        <v>0</v>
      </c>
    </row>
    <row r="33" spans="1:6">
      <c r="A33" t="s">
        <v>18</v>
      </c>
      <c r="B33" t="s">
        <v>73</v>
      </c>
      <c r="C33">
        <v>0</v>
      </c>
      <c r="D33">
        <v>0</v>
      </c>
      <c r="E33">
        <v>0</v>
      </c>
      <c r="F33">
        <v>0</v>
      </c>
    </row>
    <row r="34" spans="1:6">
      <c r="A34" t="s">
        <v>18</v>
      </c>
      <c r="B34" t="s">
        <v>74</v>
      </c>
      <c r="C34">
        <v>0</v>
      </c>
      <c r="D34">
        <v>0</v>
      </c>
      <c r="E34">
        <v>0</v>
      </c>
      <c r="F34">
        <v>0</v>
      </c>
    </row>
    <row r="35" spans="1:6">
      <c r="A35" t="s">
        <v>15</v>
      </c>
      <c r="B35" t="s">
        <v>151</v>
      </c>
      <c r="C35">
        <v>0</v>
      </c>
      <c r="D35">
        <v>0</v>
      </c>
      <c r="E35">
        <v>0</v>
      </c>
      <c r="F35">
        <v>0</v>
      </c>
    </row>
    <row r="36" spans="1:6">
      <c r="A36" t="s">
        <v>15</v>
      </c>
      <c r="B36" t="s">
        <v>152</v>
      </c>
      <c r="C36">
        <v>0</v>
      </c>
      <c r="D36">
        <v>0</v>
      </c>
      <c r="E36">
        <v>0</v>
      </c>
      <c r="F36">
        <v>0</v>
      </c>
    </row>
    <row r="37" spans="1:6">
      <c r="A37" t="s">
        <v>15</v>
      </c>
      <c r="B37" t="s">
        <v>153</v>
      </c>
      <c r="C37">
        <v>0</v>
      </c>
      <c r="D37">
        <v>0</v>
      </c>
      <c r="E37">
        <v>0</v>
      </c>
      <c r="F37">
        <v>0</v>
      </c>
    </row>
    <row r="38" spans="1:6">
      <c r="A38" t="s">
        <v>15</v>
      </c>
      <c r="B38" t="s">
        <v>154</v>
      </c>
      <c r="C38">
        <v>0</v>
      </c>
      <c r="D38">
        <v>0</v>
      </c>
      <c r="E38">
        <v>0</v>
      </c>
      <c r="F38">
        <v>0</v>
      </c>
    </row>
    <row r="39" spans="1:6">
      <c r="A39" t="s">
        <v>15</v>
      </c>
      <c r="B39" t="s">
        <v>155</v>
      </c>
      <c r="C39">
        <v>0</v>
      </c>
      <c r="D39">
        <v>0</v>
      </c>
      <c r="E39">
        <v>0</v>
      </c>
      <c r="F39">
        <v>0</v>
      </c>
    </row>
    <row r="40" spans="1:6">
      <c r="A40" t="s">
        <v>15</v>
      </c>
      <c r="B40" t="s">
        <v>156</v>
      </c>
      <c r="C40">
        <v>0</v>
      </c>
      <c r="D40">
        <v>0</v>
      </c>
    </row>
    <row r="41" spans="1:6">
      <c r="A41" t="s">
        <v>15</v>
      </c>
      <c r="B41" t="s">
        <v>157</v>
      </c>
      <c r="C41">
        <v>0</v>
      </c>
      <c r="D41">
        <v>0</v>
      </c>
    </row>
    <row r="42" spans="1:6">
      <c r="A42" t="s">
        <v>15</v>
      </c>
      <c r="B42" t="s">
        <v>158</v>
      </c>
      <c r="C42">
        <v>0</v>
      </c>
      <c r="D42">
        <v>0</v>
      </c>
    </row>
    <row r="43" spans="1:6">
      <c r="A43" t="s">
        <v>15</v>
      </c>
      <c r="B43" t="s">
        <v>159</v>
      </c>
      <c r="C43">
        <v>0</v>
      </c>
      <c r="D43">
        <v>0</v>
      </c>
    </row>
    <row r="44" spans="1:6">
      <c r="A44" t="s">
        <v>15</v>
      </c>
      <c r="B44" t="s">
        <v>160</v>
      </c>
      <c r="C44">
        <v>0</v>
      </c>
      <c r="D44">
        <v>0</v>
      </c>
    </row>
    <row r="45" spans="1:6">
      <c r="A45" t="s">
        <v>15</v>
      </c>
      <c r="B45" t="s">
        <v>161</v>
      </c>
      <c r="C45">
        <v>0</v>
      </c>
      <c r="D45">
        <v>0</v>
      </c>
    </row>
    <row r="46" spans="1:6">
      <c r="A46" t="s">
        <v>15</v>
      </c>
      <c r="B46" t="s">
        <v>162</v>
      </c>
      <c r="C46">
        <v>0</v>
      </c>
      <c r="D46">
        <v>0</v>
      </c>
    </row>
    <row r="47" spans="1:6">
      <c r="A47" t="s">
        <v>20</v>
      </c>
      <c r="B47" t="s">
        <v>75</v>
      </c>
      <c r="C47">
        <v>0</v>
      </c>
      <c r="D47">
        <v>0</v>
      </c>
      <c r="E47">
        <v>0</v>
      </c>
      <c r="F47">
        <v>0</v>
      </c>
    </row>
    <row r="48" spans="1:6">
      <c r="A48" t="s">
        <v>20</v>
      </c>
      <c r="B48" t="s">
        <v>76</v>
      </c>
      <c r="C48">
        <v>0</v>
      </c>
      <c r="D48">
        <v>0</v>
      </c>
      <c r="E48">
        <v>0</v>
      </c>
      <c r="F48">
        <v>0</v>
      </c>
    </row>
    <row r="49" spans="1:6">
      <c r="A49" t="s">
        <v>21</v>
      </c>
      <c r="B49" t="s">
        <v>77</v>
      </c>
      <c r="C49">
        <v>0</v>
      </c>
      <c r="D49">
        <v>0</v>
      </c>
      <c r="E49">
        <v>0</v>
      </c>
      <c r="F49">
        <v>0</v>
      </c>
    </row>
    <row r="50" spans="1:6">
      <c r="A50" t="s">
        <v>21</v>
      </c>
      <c r="B50" t="s">
        <v>78</v>
      </c>
      <c r="C50">
        <v>0</v>
      </c>
      <c r="D50">
        <v>0</v>
      </c>
      <c r="E50">
        <v>0</v>
      </c>
      <c r="F50">
        <v>0</v>
      </c>
    </row>
    <row r="51" spans="1:6">
      <c r="A51" t="s">
        <v>13</v>
      </c>
      <c r="B51" t="s">
        <v>79</v>
      </c>
      <c r="C51">
        <v>0</v>
      </c>
      <c r="D51">
        <v>0</v>
      </c>
      <c r="E51">
        <v>0</v>
      </c>
      <c r="F51">
        <v>0</v>
      </c>
    </row>
    <row r="52" spans="1:6">
      <c r="A52" t="s">
        <v>13</v>
      </c>
      <c r="B52" t="s">
        <v>80</v>
      </c>
      <c r="C52">
        <v>0</v>
      </c>
      <c r="D52">
        <v>0</v>
      </c>
      <c r="E52">
        <v>0</v>
      </c>
      <c r="F52">
        <v>0</v>
      </c>
    </row>
    <row r="53" spans="1:6">
      <c r="A53" t="s">
        <v>7</v>
      </c>
      <c r="B53" t="s">
        <v>81</v>
      </c>
      <c r="C53">
        <v>0</v>
      </c>
      <c r="D53">
        <v>0</v>
      </c>
      <c r="E53">
        <v>0</v>
      </c>
    </row>
    <row r="54" spans="1:6">
      <c r="A54" t="s">
        <v>7</v>
      </c>
      <c r="B54" t="s">
        <v>82</v>
      </c>
      <c r="C54">
        <v>0</v>
      </c>
      <c r="D54">
        <v>0</v>
      </c>
      <c r="E54">
        <v>0</v>
      </c>
    </row>
    <row r="55" spans="1:6">
      <c r="A55" t="s">
        <v>86</v>
      </c>
      <c r="B55" t="s">
        <v>87</v>
      </c>
      <c r="C55">
        <v>0</v>
      </c>
      <c r="D55">
        <v>0</v>
      </c>
      <c r="E55">
        <v>0</v>
      </c>
      <c r="F55">
        <v>0</v>
      </c>
    </row>
    <row r="56" spans="1:6">
      <c r="A56" t="s">
        <v>86</v>
      </c>
      <c r="B56" t="s">
        <v>88</v>
      </c>
      <c r="C56">
        <v>0</v>
      </c>
      <c r="D56">
        <v>0</v>
      </c>
      <c r="E56">
        <v>0</v>
      </c>
      <c r="F56">
        <v>0</v>
      </c>
    </row>
    <row r="57" spans="1:6">
      <c r="A57" t="s">
        <v>86</v>
      </c>
      <c r="B57" t="s">
        <v>89</v>
      </c>
      <c r="C57">
        <v>0</v>
      </c>
      <c r="D57">
        <v>0</v>
      </c>
      <c r="E57">
        <v>0</v>
      </c>
      <c r="F57">
        <v>0</v>
      </c>
    </row>
    <row r="58" spans="1:6">
      <c r="A58" t="s">
        <v>95</v>
      </c>
      <c r="B58" t="s">
        <v>163</v>
      </c>
      <c r="E58">
        <v>0</v>
      </c>
    </row>
    <row r="59" spans="1:6">
      <c r="A59" t="s">
        <v>95</v>
      </c>
      <c r="B59" t="s">
        <v>164</v>
      </c>
      <c r="E59">
        <v>0</v>
      </c>
    </row>
    <row r="60" spans="1:6">
      <c r="A60" t="s">
        <v>95</v>
      </c>
      <c r="B60" t="s">
        <v>65</v>
      </c>
      <c r="E60">
        <v>0</v>
      </c>
    </row>
    <row r="61" spans="1:6">
      <c r="A61" t="s">
        <v>95</v>
      </c>
      <c r="B61" t="s">
        <v>165</v>
      </c>
      <c r="E61">
        <v>0</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tabColor theme="1"/>
  </sheetPr>
  <dimension ref="A1:F50"/>
  <sheetViews>
    <sheetView topLeftCell="A16" workbookViewId="0">
      <selection activeCell="B38" sqref="B38"/>
    </sheetView>
  </sheetViews>
  <sheetFormatPr baseColWidth="10" defaultColWidth="8.6640625" defaultRowHeight="14.4"/>
  <sheetData>
    <row r="1" spans="1:6">
      <c r="A1" t="s">
        <v>42</v>
      </c>
      <c r="B1" t="s">
        <v>96</v>
      </c>
      <c r="C1" t="s">
        <v>291</v>
      </c>
      <c r="D1" t="s">
        <v>286</v>
      </c>
      <c r="E1" t="s">
        <v>292</v>
      </c>
      <c r="F1" t="s">
        <v>288</v>
      </c>
    </row>
    <row r="2" spans="1:6">
      <c r="A2" t="s">
        <v>8</v>
      </c>
      <c r="B2" t="s">
        <v>46</v>
      </c>
      <c r="C2">
        <v>0.39102617243873727</v>
      </c>
      <c r="D2">
        <v>0.43260533309177895</v>
      </c>
      <c r="E2">
        <v>0.10947999100473627</v>
      </c>
      <c r="F2">
        <v>5.0662051411076596E-2</v>
      </c>
    </row>
    <row r="3" spans="1:6">
      <c r="A3" t="s">
        <v>8</v>
      </c>
      <c r="B3" t="s">
        <v>47</v>
      </c>
      <c r="C3">
        <v>0.36521803757604987</v>
      </c>
      <c r="D3">
        <v>0.3680867857484299</v>
      </c>
      <c r="E3">
        <v>9.1806134646705576E-2</v>
      </c>
      <c r="F3">
        <v>0.12989330388615639</v>
      </c>
    </row>
    <row r="4" spans="1:6">
      <c r="A4" t="s">
        <v>8</v>
      </c>
      <c r="B4" t="s">
        <v>48</v>
      </c>
      <c r="C4">
        <v>0.51926564189787139</v>
      </c>
      <c r="D4">
        <v>0.24265140357535206</v>
      </c>
      <c r="E4">
        <v>6.2991734160906587E-2</v>
      </c>
      <c r="F4">
        <v>0.14462603976559396</v>
      </c>
    </row>
    <row r="5" spans="1:6">
      <c r="A5" t="s">
        <v>43</v>
      </c>
      <c r="B5" t="s">
        <v>49</v>
      </c>
      <c r="C5">
        <v>0.38142505918393127</v>
      </c>
      <c r="D5">
        <v>0.41863180713062476</v>
      </c>
      <c r="E5">
        <v>0.10365685754257765</v>
      </c>
      <c r="F5">
        <v>7.0439190711575936E-2</v>
      </c>
    </row>
    <row r="6" spans="1:6">
      <c r="A6" t="s">
        <v>43</v>
      </c>
      <c r="B6" t="s">
        <v>50</v>
      </c>
      <c r="C6">
        <v>0.38405976013634346</v>
      </c>
      <c r="D6">
        <v>0.35054046378542203</v>
      </c>
      <c r="E6">
        <v>8.9361753599525987E-2</v>
      </c>
      <c r="F6">
        <v>0.13460135216610206</v>
      </c>
    </row>
    <row r="7" spans="1:6">
      <c r="A7" t="s">
        <v>43</v>
      </c>
      <c r="B7" t="s">
        <v>51</v>
      </c>
      <c r="C7">
        <v>0.54643490849782028</v>
      </c>
      <c r="D7">
        <v>0.22732372431405648</v>
      </c>
      <c r="E7">
        <v>6.2182402778045209E-2</v>
      </c>
      <c r="F7">
        <v>0.13852711765921893</v>
      </c>
    </row>
    <row r="8" spans="1:6">
      <c r="A8" t="s">
        <v>44</v>
      </c>
      <c r="B8" t="s">
        <v>52</v>
      </c>
      <c r="C8">
        <v>0.34720260508662248</v>
      </c>
      <c r="D8">
        <v>0.45375531524564761</v>
      </c>
      <c r="E8">
        <v>9.5324317690655275E-2</v>
      </c>
      <c r="F8">
        <v>9.5043544526847504E-2</v>
      </c>
    </row>
    <row r="9" spans="1:6">
      <c r="A9" t="s">
        <v>44</v>
      </c>
      <c r="B9" t="s">
        <v>53</v>
      </c>
      <c r="C9">
        <v>0.36618705675090735</v>
      </c>
      <c r="D9">
        <v>0.43867908636849029</v>
      </c>
      <c r="E9">
        <v>0.10367019214625423</v>
      </c>
      <c r="F9">
        <v>7.5562158428700718E-2</v>
      </c>
    </row>
    <row r="10" spans="1:6">
      <c r="A10" t="s">
        <v>44</v>
      </c>
      <c r="B10" t="s">
        <v>54</v>
      </c>
      <c r="C10">
        <v>0.36484710727559216</v>
      </c>
      <c r="D10">
        <v>0.43896254242584082</v>
      </c>
      <c r="E10">
        <v>0.11076556793852269</v>
      </c>
      <c r="F10">
        <v>7.0045924385439245E-2</v>
      </c>
    </row>
    <row r="11" spans="1:6">
      <c r="A11" t="s">
        <v>44</v>
      </c>
      <c r="B11" t="s">
        <v>55</v>
      </c>
      <c r="C11">
        <v>0.36710553612617441</v>
      </c>
      <c r="D11">
        <v>0.43498573591424489</v>
      </c>
      <c r="E11">
        <v>0.10965589386502743</v>
      </c>
      <c r="F11">
        <v>7.0431291953884964E-2</v>
      </c>
    </row>
    <row r="12" spans="1:6">
      <c r="A12" t="s">
        <v>44</v>
      </c>
      <c r="B12" t="s">
        <v>56</v>
      </c>
      <c r="C12">
        <v>0.38307014385716898</v>
      </c>
      <c r="D12">
        <v>0.4068740883131356</v>
      </c>
      <c r="E12">
        <v>0.10181171879258678</v>
      </c>
      <c r="F12">
        <v>7.315541676343848E-2</v>
      </c>
    </row>
    <row r="13" spans="1:6">
      <c r="A13" t="s">
        <v>44</v>
      </c>
      <c r="B13" t="s">
        <v>57</v>
      </c>
      <c r="C13">
        <v>0.39192285086186696</v>
      </c>
      <c r="D13">
        <v>0.38189332485149174</v>
      </c>
      <c r="E13">
        <v>0.10750116306554391</v>
      </c>
      <c r="F13">
        <v>7.1768315290718657E-2</v>
      </c>
    </row>
    <row r="14" spans="1:6">
      <c r="A14" t="s">
        <v>44</v>
      </c>
      <c r="B14" t="s">
        <v>58</v>
      </c>
      <c r="C14">
        <v>0.39622689044577364</v>
      </c>
      <c r="D14">
        <v>0.36974809122768776</v>
      </c>
      <c r="E14">
        <v>0.11026727667895551</v>
      </c>
      <c r="F14">
        <v>7.1093929518963761E-2</v>
      </c>
    </row>
    <row r="15" spans="1:6">
      <c r="A15" t="s">
        <v>44</v>
      </c>
      <c r="B15" t="s">
        <v>59</v>
      </c>
      <c r="C15">
        <v>0.39997233692267831</v>
      </c>
      <c r="D15">
        <v>0.3642208217350239</v>
      </c>
      <c r="E15">
        <v>0.10758838266481989</v>
      </c>
      <c r="F15">
        <v>7.6750090207555008E-2</v>
      </c>
    </row>
    <row r="16" spans="1:6">
      <c r="A16" t="s">
        <v>44</v>
      </c>
      <c r="B16" t="s">
        <v>60</v>
      </c>
      <c r="C16">
        <v>0.46137415608689047</v>
      </c>
      <c r="D16">
        <v>0.29100154593523597</v>
      </c>
      <c r="E16">
        <v>7.4393792531983319E-2</v>
      </c>
      <c r="F16">
        <v>0.13790812347297177</v>
      </c>
    </row>
    <row r="17" spans="1:6">
      <c r="A17" t="s">
        <v>44</v>
      </c>
      <c r="B17" t="s">
        <v>61</v>
      </c>
      <c r="C17">
        <v>0.54092611847191585</v>
      </c>
      <c r="D17">
        <v>0.23981169707442421</v>
      </c>
      <c r="E17">
        <v>5.5734878904454013E-2</v>
      </c>
      <c r="F17">
        <v>0.15324578315722762</v>
      </c>
    </row>
    <row r="18" spans="1:6">
      <c r="A18" t="s">
        <v>45</v>
      </c>
      <c r="B18" t="s">
        <v>49</v>
      </c>
      <c r="C18">
        <v>0.36702384888931033</v>
      </c>
      <c r="D18">
        <v>0.43296798604919468</v>
      </c>
      <c r="E18">
        <v>0.10461299288770209</v>
      </c>
      <c r="F18">
        <v>7.5888993374419067E-2</v>
      </c>
    </row>
    <row r="19" spans="1:6">
      <c r="A19" t="s">
        <v>45</v>
      </c>
      <c r="B19" t="s">
        <v>50</v>
      </c>
      <c r="C19">
        <v>0.41313963147058186</v>
      </c>
      <c r="D19">
        <v>0.3507684990540223</v>
      </c>
      <c r="E19">
        <v>9.953734475872647E-2</v>
      </c>
      <c r="F19">
        <v>9.0139837653631594E-2</v>
      </c>
    </row>
    <row r="20" spans="1:6">
      <c r="A20" t="s">
        <v>45</v>
      </c>
      <c r="B20" t="s">
        <v>51</v>
      </c>
      <c r="C20">
        <v>0.54092611847191585</v>
      </c>
      <c r="D20">
        <v>0.23981169707442421</v>
      </c>
      <c r="E20">
        <v>5.5734878904454013E-2</v>
      </c>
      <c r="F20">
        <v>0.15324578315722762</v>
      </c>
    </row>
    <row r="21" spans="1:6">
      <c r="A21" t="s">
        <v>16</v>
      </c>
      <c r="B21" t="s">
        <v>62</v>
      </c>
      <c r="C21">
        <v>0.22909896078783848</v>
      </c>
      <c r="D21">
        <v>0.31834070816662086</v>
      </c>
      <c r="E21">
        <v>0.17109561705007559</v>
      </c>
      <c r="F21">
        <v>0.24188877149892998</v>
      </c>
    </row>
    <row r="22" spans="1:6">
      <c r="A22" t="s">
        <v>16</v>
      </c>
      <c r="B22" t="s">
        <v>63</v>
      </c>
      <c r="C22">
        <v>0.42099943478940549</v>
      </c>
      <c r="D22">
        <v>0.37417698962743023</v>
      </c>
      <c r="E22">
        <v>8.5948225507024134E-2</v>
      </c>
      <c r="F22">
        <v>8.7265534291444569E-2</v>
      </c>
    </row>
    <row r="23" spans="1:6">
      <c r="A23" t="s">
        <v>16</v>
      </c>
      <c r="B23" t="s">
        <v>65</v>
      </c>
      <c r="C23">
        <v>0.34158154949824593</v>
      </c>
      <c r="D23">
        <v>0.42432261883617972</v>
      </c>
      <c r="E23">
        <v>7.0372884509352862E-2</v>
      </c>
      <c r="F23">
        <v>0.14566237411337368</v>
      </c>
    </row>
    <row r="24" spans="1:6">
      <c r="A24" t="s">
        <v>17</v>
      </c>
      <c r="B24" t="s">
        <v>66</v>
      </c>
      <c r="C24">
        <v>0.29717790189158744</v>
      </c>
      <c r="D24">
        <v>0.38835920505618993</v>
      </c>
      <c r="E24">
        <v>0.11957904814933265</v>
      </c>
      <c r="F24">
        <v>0.15330910434489764</v>
      </c>
    </row>
    <row r="25" spans="1:6">
      <c r="A25" t="s">
        <v>17</v>
      </c>
      <c r="B25" t="s">
        <v>67</v>
      </c>
      <c r="C25">
        <v>0.38154233234208695</v>
      </c>
      <c r="D25">
        <v>0.38184135869155289</v>
      </c>
      <c r="E25">
        <v>0.10060247909319528</v>
      </c>
      <c r="F25">
        <v>9.728604288404101E-2</v>
      </c>
    </row>
    <row r="26" spans="1:6">
      <c r="A26" t="s">
        <v>17</v>
      </c>
      <c r="B26" t="s">
        <v>68</v>
      </c>
      <c r="C26">
        <v>0.51773031984724616</v>
      </c>
      <c r="D26">
        <v>0.35593526145380516</v>
      </c>
      <c r="E26">
        <v>5.2604943701203798E-2</v>
      </c>
      <c r="F26">
        <v>5.546920164869279E-2</v>
      </c>
    </row>
    <row r="27" spans="1:6">
      <c r="A27" t="s">
        <v>9</v>
      </c>
      <c r="B27" t="s">
        <v>97</v>
      </c>
      <c r="C27">
        <v>0.42346515801437856</v>
      </c>
      <c r="D27">
        <v>0.31664547971575058</v>
      </c>
      <c r="E27">
        <v>8.8974537792833541E-2</v>
      </c>
      <c r="F27">
        <v>0.12217489863050084</v>
      </c>
    </row>
    <row r="28" spans="1:6">
      <c r="A28" t="s">
        <v>9</v>
      </c>
      <c r="B28" t="s">
        <v>71</v>
      </c>
      <c r="C28">
        <v>0.31266332614604858</v>
      </c>
      <c r="D28">
        <v>0.35745851053621297</v>
      </c>
      <c r="E28">
        <v>0.14279288713823102</v>
      </c>
      <c r="F28">
        <v>0.17132098137410184</v>
      </c>
    </row>
    <row r="29" spans="1:6">
      <c r="A29" t="s">
        <v>9</v>
      </c>
      <c r="B29" t="s">
        <v>72</v>
      </c>
      <c r="C29">
        <v>0.3934633963420574</v>
      </c>
      <c r="D29">
        <v>0.43592890673528123</v>
      </c>
      <c r="E29">
        <v>8.8931609170140619E-2</v>
      </c>
      <c r="F29">
        <v>6.6083604731420845E-2</v>
      </c>
    </row>
    <row r="30" spans="1:6">
      <c r="A30" t="s">
        <v>18</v>
      </c>
      <c r="B30" t="s">
        <v>73</v>
      </c>
      <c r="C30">
        <v>0.37122468029260458</v>
      </c>
      <c r="D30">
        <v>0.38301052727965368</v>
      </c>
      <c r="E30">
        <v>0.10508555503181642</v>
      </c>
      <c r="F30">
        <v>0.10558836834880703</v>
      </c>
    </row>
    <row r="31" spans="1:6">
      <c r="A31" t="s">
        <v>18</v>
      </c>
      <c r="B31" t="s">
        <v>74</v>
      </c>
      <c r="C31">
        <v>0.46578617741726575</v>
      </c>
      <c r="D31">
        <v>0.34506032426040545</v>
      </c>
      <c r="E31">
        <v>6.8177502554877048E-2</v>
      </c>
      <c r="F31">
        <v>9.727017366073408E-2</v>
      </c>
    </row>
    <row r="32" spans="1:6">
      <c r="A32" t="s">
        <v>20</v>
      </c>
      <c r="B32" t="s">
        <v>75</v>
      </c>
      <c r="C32">
        <v>0.41502148348635998</v>
      </c>
      <c r="D32">
        <v>0.36264418124101455</v>
      </c>
      <c r="E32">
        <v>7.9665746899557521E-2</v>
      </c>
      <c r="F32">
        <v>0.10362010877231378</v>
      </c>
    </row>
    <row r="33" spans="1:6">
      <c r="A33" t="s">
        <v>20</v>
      </c>
      <c r="B33" t="s">
        <v>76</v>
      </c>
      <c r="C33">
        <v>0.38381017762087677</v>
      </c>
      <c r="D33">
        <v>0.38101534234187301</v>
      </c>
      <c r="E33">
        <v>0.10929369418068606</v>
      </c>
      <c r="F33">
        <v>0.10241702191157492</v>
      </c>
    </row>
    <row r="34" spans="1:6">
      <c r="A34" t="s">
        <v>21</v>
      </c>
      <c r="B34" t="s">
        <v>77</v>
      </c>
      <c r="C34">
        <v>0.40571034940704787</v>
      </c>
      <c r="D34">
        <v>0.38080972987903255</v>
      </c>
      <c r="E34">
        <v>8.2320680148597752E-2</v>
      </c>
      <c r="F34">
        <v>9.9723034797928128E-2</v>
      </c>
    </row>
    <row r="35" spans="1:6">
      <c r="A35" t="s">
        <v>21</v>
      </c>
      <c r="B35" t="s">
        <v>78</v>
      </c>
      <c r="C35">
        <v>0.25309537939401683</v>
      </c>
      <c r="D35">
        <v>0.2800401002499372</v>
      </c>
      <c r="E35">
        <v>0.27420338521976445</v>
      </c>
      <c r="F35">
        <v>0.15215476872406627</v>
      </c>
    </row>
    <row r="36" spans="1:6">
      <c r="A36" t="s">
        <v>13</v>
      </c>
      <c r="B36" t="s">
        <v>79</v>
      </c>
      <c r="C36">
        <v>0.37084508307025205</v>
      </c>
      <c r="D36">
        <v>0.39085598285593631</v>
      </c>
      <c r="E36">
        <v>7.8651121708572774E-2</v>
      </c>
      <c r="F36">
        <v>0.12683705408571017</v>
      </c>
    </row>
    <row r="37" spans="1:6">
      <c r="A37" t="s">
        <v>13</v>
      </c>
      <c r="B37" t="s">
        <v>80</v>
      </c>
      <c r="C37">
        <v>0.41676325438958034</v>
      </c>
      <c r="D37">
        <v>0.35932176118955467</v>
      </c>
      <c r="E37">
        <v>0.10309323728957789</v>
      </c>
      <c r="F37">
        <v>8.9745943058413533E-2</v>
      </c>
    </row>
    <row r="38" spans="1:6">
      <c r="A38" t="s">
        <v>7</v>
      </c>
      <c r="B38" t="s">
        <v>81</v>
      </c>
      <c r="C38">
        <v>0.28745140620094228</v>
      </c>
      <c r="D38">
        <v>0.4288213144014093</v>
      </c>
      <c r="E38">
        <v>8.9507238491466787E-2</v>
      </c>
      <c r="F38">
        <v>0.13149062582805143</v>
      </c>
    </row>
    <row r="39" spans="1:6">
      <c r="A39" t="s">
        <v>7</v>
      </c>
      <c r="B39" t="s">
        <v>82</v>
      </c>
      <c r="C39">
        <v>0.44229165226582084</v>
      </c>
      <c r="D39">
        <v>0.3733528746661573</v>
      </c>
      <c r="E39">
        <v>4.3272285404144767E-2</v>
      </c>
      <c r="F39">
        <v>8.7358695912422402E-2</v>
      </c>
    </row>
    <row r="40" spans="1:6">
      <c r="A40" t="s">
        <v>86</v>
      </c>
      <c r="B40" t="s">
        <v>87</v>
      </c>
      <c r="C40">
        <v>0.42681167287128546</v>
      </c>
      <c r="D40">
        <v>0.31364086187831752</v>
      </c>
      <c r="E40">
        <v>6.2261690981909007E-2</v>
      </c>
      <c r="F40">
        <v>0.15211279797112282</v>
      </c>
    </row>
    <row r="41" spans="1:6">
      <c r="A41" t="s">
        <v>86</v>
      </c>
      <c r="B41" t="s">
        <v>88</v>
      </c>
      <c r="C41">
        <v>0.3920203052573924</v>
      </c>
      <c r="D41">
        <v>0.34678627700761677</v>
      </c>
      <c r="E41">
        <v>9.8806258346512868E-2</v>
      </c>
      <c r="F41">
        <v>0.12009450235861345</v>
      </c>
    </row>
    <row r="42" spans="1:6">
      <c r="A42" t="s">
        <v>86</v>
      </c>
      <c r="B42" t="s">
        <v>89</v>
      </c>
      <c r="C42">
        <v>0.39319536529580612</v>
      </c>
      <c r="D42">
        <v>0.42921775377479093</v>
      </c>
      <c r="E42">
        <v>0.10664706908324309</v>
      </c>
      <c r="F42">
        <v>5.7872462734661047E-2</v>
      </c>
    </row>
    <row r="43" spans="1:6">
      <c r="A43" t="s">
        <v>95</v>
      </c>
      <c r="B43" t="s">
        <v>165</v>
      </c>
      <c r="C43">
        <v>0.39816147977031741</v>
      </c>
      <c r="D43">
        <v>0.36978415622953048</v>
      </c>
      <c r="E43">
        <v>9.5921959330986156E-2</v>
      </c>
      <c r="F43">
        <v>0.1039538207725199</v>
      </c>
    </row>
    <row r="44" spans="1:6">
      <c r="A44" t="s">
        <v>95</v>
      </c>
      <c r="B44" t="s">
        <v>163</v>
      </c>
      <c r="C44">
        <v>0.30273632990296223</v>
      </c>
      <c r="D44">
        <v>0.59152194106909095</v>
      </c>
      <c r="E44">
        <v>4.4699787615756527E-3</v>
      </c>
      <c r="F44">
        <v>0.10127175026637118</v>
      </c>
    </row>
    <row r="45" spans="1:6">
      <c r="A45" t="s">
        <v>95</v>
      </c>
      <c r="B45" t="s">
        <v>269</v>
      </c>
      <c r="C45">
        <v>0.47537624256303213</v>
      </c>
      <c r="D45">
        <v>0.30932967661599575</v>
      </c>
      <c r="E45">
        <v>0.11977680512018353</v>
      </c>
      <c r="F45">
        <v>8.9832603840137651E-2</v>
      </c>
    </row>
    <row r="46" spans="1:6">
      <c r="A46" t="s">
        <v>15</v>
      </c>
      <c r="B46" t="s">
        <v>296</v>
      </c>
      <c r="C46">
        <v>0.42371001459492758</v>
      </c>
      <c r="D46">
        <v>0.38033993766375512</v>
      </c>
      <c r="E46">
        <v>5.4631327461058726E-2</v>
      </c>
      <c r="F46">
        <v>0.10228510170589512</v>
      </c>
    </row>
    <row r="47" spans="1:6">
      <c r="A47" t="s">
        <v>15</v>
      </c>
      <c r="B47" t="s">
        <v>297</v>
      </c>
      <c r="C47">
        <v>0.57350820887385112</v>
      </c>
      <c r="D47">
        <v>0.2910643401352101</v>
      </c>
      <c r="E47">
        <v>4.745474805274294E-2</v>
      </c>
      <c r="F47">
        <v>8.1391474069013245E-2</v>
      </c>
    </row>
    <row r="48" spans="1:6">
      <c r="A48" t="s">
        <v>15</v>
      </c>
      <c r="B48" t="s">
        <v>298</v>
      </c>
      <c r="C48">
        <v>0.28567434765710326</v>
      </c>
      <c r="D48">
        <v>0.39543640103006195</v>
      </c>
      <c r="E48">
        <v>0.15602989643314577</v>
      </c>
      <c r="F48">
        <v>0.11985714646737973</v>
      </c>
    </row>
    <row r="49" spans="1:6">
      <c r="A49" t="s">
        <v>15</v>
      </c>
      <c r="B49" t="s">
        <v>267</v>
      </c>
      <c r="C49">
        <v>0.11861769065337854</v>
      </c>
      <c r="D49">
        <v>0.543962181422734</v>
      </c>
      <c r="E49">
        <v>0.23332810171129076</v>
      </c>
      <c r="F49">
        <v>6.7891608862397368E-2</v>
      </c>
    </row>
    <row r="50" spans="1:6">
      <c r="A50" t="s">
        <v>15</v>
      </c>
      <c r="B50" t="s">
        <v>268</v>
      </c>
      <c r="C50">
        <v>0.35581074615140984</v>
      </c>
      <c r="D50">
        <v>0.36126779550061744</v>
      </c>
      <c r="E50">
        <v>0.10702399837635897</v>
      </c>
      <c r="F50">
        <v>0.15050224875459728</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2">
    <tabColor theme="1"/>
  </sheetPr>
  <dimension ref="A1:S19"/>
  <sheetViews>
    <sheetView workbookViewId="0">
      <selection sqref="A1:S1"/>
    </sheetView>
  </sheetViews>
  <sheetFormatPr baseColWidth="10" defaultColWidth="10.6640625" defaultRowHeight="13.8"/>
  <cols>
    <col min="1" max="1" width="10.6640625" style="26"/>
    <col min="2" max="19" width="6.33203125" style="25" customWidth="1"/>
    <col min="20" max="16384" width="10.6640625" style="16"/>
  </cols>
  <sheetData>
    <row r="1" spans="1:19" ht="19.5" customHeight="1" thickBot="1">
      <c r="A1" s="201" t="s">
        <v>94</v>
      </c>
      <c r="B1" s="202"/>
      <c r="C1" s="202"/>
      <c r="D1" s="202"/>
      <c r="E1" s="202"/>
      <c r="F1" s="202"/>
      <c r="G1" s="202"/>
      <c r="H1" s="202"/>
      <c r="I1" s="202"/>
      <c r="J1" s="202"/>
      <c r="K1" s="202"/>
      <c r="L1" s="202"/>
      <c r="M1" s="202"/>
      <c r="N1" s="202"/>
      <c r="O1" s="202"/>
      <c r="P1" s="202"/>
      <c r="Q1" s="202"/>
      <c r="R1" s="202"/>
      <c r="S1" s="203"/>
    </row>
    <row r="2" spans="1:19" ht="14.4" thickBot="1">
      <c r="A2" s="19"/>
      <c r="B2" s="31" t="str">
        <f>IF(r_data!B1="","",r_data!B1)</f>
        <v xml:space="preserve">1983 </v>
      </c>
      <c r="C2" s="18" t="str">
        <f>IF(r_data!C1="","",r_data!C1)</f>
        <v xml:space="preserve">1985 </v>
      </c>
      <c r="D2" s="18" t="str">
        <f>IF(r_data!D1="","",r_data!D1)</f>
        <v xml:space="preserve">1987 </v>
      </c>
      <c r="E2" s="18" t="str">
        <f>IF(r_data!E1="","",r_data!E1)</f>
        <v xml:space="preserve">1991 </v>
      </c>
      <c r="F2" s="18" t="str">
        <f>IF(r_data!F1="","",r_data!F1)</f>
        <v xml:space="preserve">1995 </v>
      </c>
      <c r="G2" s="18" t="str">
        <f>IF(r_data!G1="","",r_data!G1)</f>
        <v xml:space="preserve">2002 </v>
      </c>
      <c r="H2" s="18" t="str">
        <f>IF(r_data!H1="","",r_data!H1)</f>
        <v xml:space="preserve">2005 </v>
      </c>
      <c r="I2" s="18" t="str">
        <f>IF(r_data!I1="","",r_data!I1)</f>
        <v xml:space="preserve">2009 </v>
      </c>
      <c r="J2" s="18" t="str">
        <f>IF(r_data!J1="","",r_data!J1)</f>
        <v xml:space="preserve">2015 </v>
      </c>
      <c r="K2" s="18" t="str">
        <f>IF(r_data!K1="","",r_data!K1)</f>
        <v xml:space="preserve">2019 </v>
      </c>
      <c r="L2" s="18" t="str">
        <f>IF(r_data!L1="","",r_data!L1)</f>
        <v/>
      </c>
      <c r="M2" s="18" t="str">
        <f>IF(r_data!M1="","",r_data!M1)</f>
        <v/>
      </c>
      <c r="N2" s="18" t="str">
        <f>IF(r_data!N1="","",r_data!N1)</f>
        <v/>
      </c>
      <c r="O2" s="18" t="str">
        <f>IF(r_data!O1="","",r_data!O1)</f>
        <v/>
      </c>
      <c r="P2" s="18" t="str">
        <f>IF(r_data!P1="","",r_data!P1)</f>
        <v/>
      </c>
      <c r="Q2" s="18" t="str">
        <f>IF(r_data!Q1="","",r_data!Q1)</f>
        <v/>
      </c>
      <c r="R2" s="18" t="str">
        <f>IF(r_data!R1="","",r_data!R1)</f>
        <v/>
      </c>
      <c r="S2" s="20" t="str">
        <f>IF(r_data!S1="","",r_data!S1)</f>
        <v/>
      </c>
    </row>
    <row r="3" spans="1:19">
      <c r="A3" s="32" t="str">
        <f>IF(r_miss!A2="","",r_miss!A2)</f>
        <v>age</v>
      </c>
      <c r="B3" s="27">
        <f>IF(r_miss!B2="","",r_miss!B2)</f>
        <v>0</v>
      </c>
      <c r="C3" s="27">
        <f>IF(r_miss!C2="","",r_miss!C2)</f>
        <v>0</v>
      </c>
      <c r="D3" s="27">
        <f>IF(r_miss!D2="","",r_miss!D2)</f>
        <v>0</v>
      </c>
      <c r="E3" s="27">
        <f>IF(r_miss!E2="","",r_miss!E2)</f>
        <v>0</v>
      </c>
      <c r="F3" s="27">
        <f>IF(r_miss!F2="","",r_miss!F2)</f>
        <v>0</v>
      </c>
      <c r="G3" s="27">
        <f>IF(r_miss!G2="","",r_miss!G2)</f>
        <v>0</v>
      </c>
      <c r="H3" s="27">
        <f>IF(r_miss!H2="","",r_miss!H2)</f>
        <v>1.820778293466619E-2</v>
      </c>
      <c r="I3" s="27">
        <f>IF(r_miss!I2="","",r_miss!I2)</f>
        <v>3.7993920972644378E-3</v>
      </c>
      <c r="J3" s="27">
        <f>IF(r_miss!J2="","",r_miss!J2)</f>
        <v>0</v>
      </c>
      <c r="K3" s="27">
        <f>IF(r_miss!K2="","",r_miss!K2)</f>
        <v>0</v>
      </c>
      <c r="L3" s="27" t="str">
        <f>IF(r_miss!L2="","",r_miss!L2)</f>
        <v/>
      </c>
      <c r="M3" s="27" t="str">
        <f>IF(r_miss!M2="","",r_miss!M2)</f>
        <v/>
      </c>
      <c r="N3" s="27" t="str">
        <f>IF(r_miss!N2="","",r_miss!N2)</f>
        <v/>
      </c>
      <c r="O3" s="27" t="str">
        <f>IF(r_miss!O2="","",r_miss!O2)</f>
        <v/>
      </c>
      <c r="P3" s="27" t="str">
        <f>IF(r_miss!P2="","",r_miss!P2)</f>
        <v/>
      </c>
      <c r="Q3" s="27" t="str">
        <f>IF(r_miss!Q2="","",r_miss!Q2)</f>
        <v/>
      </c>
      <c r="R3" s="27" t="str">
        <f>IF(r_miss!R2="","",r_miss!R2)</f>
        <v/>
      </c>
      <c r="S3" s="28" t="str">
        <f>IF(r_miss!S2="","",r_miss!S2)</f>
        <v/>
      </c>
    </row>
    <row r="4" spans="1:19">
      <c r="A4" s="33" t="str">
        <f>IF(r_miss!A3="","",r_miss!A3)</f>
        <v>agerec_1</v>
      </c>
      <c r="B4" s="27">
        <f>IF(r_miss!B3="","",r_miss!B3)</f>
        <v>0</v>
      </c>
      <c r="C4" s="27">
        <f>IF(r_miss!C3="","",r_miss!C3)</f>
        <v>0</v>
      </c>
      <c r="D4" s="27">
        <f>IF(r_miss!D3="","",r_miss!D3)</f>
        <v>0</v>
      </c>
      <c r="E4" s="27">
        <f>IF(r_miss!E3="","",r_miss!E3)</f>
        <v>0</v>
      </c>
      <c r="F4" s="27">
        <f>IF(r_miss!F3="","",r_miss!F3)</f>
        <v>0</v>
      </c>
      <c r="G4" s="27">
        <f>IF(r_miss!G3="","",r_miss!G3)</f>
        <v>0</v>
      </c>
      <c r="H4" s="27">
        <f>IF(r_miss!H3="","",r_miss!H3)</f>
        <v>1.820778293466619E-2</v>
      </c>
      <c r="I4" s="27">
        <f>IF(r_miss!I3="","",r_miss!I3)</f>
        <v>3.7993920972644378E-3</v>
      </c>
      <c r="J4" s="27">
        <f>IF(r_miss!J3="","",r_miss!J3)</f>
        <v>0</v>
      </c>
      <c r="K4" s="27">
        <f>IF(r_miss!K3="","",r_miss!K3)</f>
        <v>0</v>
      </c>
      <c r="L4" s="27" t="str">
        <f>IF(r_miss!L3="","",r_miss!L3)</f>
        <v/>
      </c>
      <c r="M4" s="27" t="str">
        <f>IF(r_miss!M3="","",r_miss!M3)</f>
        <v/>
      </c>
      <c r="N4" s="27" t="str">
        <f>IF(r_miss!N3="","",r_miss!N3)</f>
        <v/>
      </c>
      <c r="O4" s="27" t="str">
        <f>IF(r_miss!O3="","",r_miss!O3)</f>
        <v/>
      </c>
      <c r="P4" s="27" t="str">
        <f>IF(r_miss!P3="","",r_miss!P3)</f>
        <v/>
      </c>
      <c r="Q4" s="27" t="str">
        <f>IF(r_miss!Q3="","",r_miss!Q3)</f>
        <v/>
      </c>
      <c r="R4" s="27" t="str">
        <f>IF(r_miss!R3="","",r_miss!R3)</f>
        <v/>
      </c>
      <c r="S4" s="28" t="str">
        <f>IF(r_miss!S3="","",r_miss!S3)</f>
        <v/>
      </c>
    </row>
    <row r="5" spans="1:19">
      <c r="A5" s="33" t="str">
        <f>IF(r_miss!A4="","",r_miss!A4)</f>
        <v>agerec_3</v>
      </c>
      <c r="B5" s="27">
        <f>IF(r_miss!B4="","",r_miss!B4)</f>
        <v>0</v>
      </c>
      <c r="C5" s="27">
        <f>IF(r_miss!C4="","",r_miss!C4)</f>
        <v>0</v>
      </c>
      <c r="D5" s="27">
        <f>IF(r_miss!D4="","",r_miss!D4)</f>
        <v>0</v>
      </c>
      <c r="E5" s="27">
        <f>IF(r_miss!E4="","",r_miss!E4)</f>
        <v>0</v>
      </c>
      <c r="F5" s="27">
        <f>IF(r_miss!F4="","",r_miss!F4)</f>
        <v>0</v>
      </c>
      <c r="G5" s="27">
        <f>IF(r_miss!G4="","",r_miss!G4)</f>
        <v>0</v>
      </c>
      <c r="H5" s="27">
        <f>IF(r_miss!H4="","",r_miss!H4)</f>
        <v>1.820778293466619E-2</v>
      </c>
      <c r="I5" s="27">
        <f>IF(r_miss!I4="","",r_miss!I4)</f>
        <v>3.7993920972644378E-3</v>
      </c>
      <c r="J5" s="27">
        <f>IF(r_miss!J4="","",r_miss!J4)</f>
        <v>0</v>
      </c>
      <c r="K5" s="27">
        <f>IF(r_miss!K4="","",r_miss!K4)</f>
        <v>0</v>
      </c>
      <c r="L5" s="27" t="str">
        <f>IF(r_miss!L4="","",r_miss!L4)</f>
        <v/>
      </c>
      <c r="M5" s="27" t="str">
        <f>IF(r_miss!M4="","",r_miss!M4)</f>
        <v/>
      </c>
      <c r="N5" s="27" t="str">
        <f>IF(r_miss!N4="","",r_miss!N4)</f>
        <v/>
      </c>
      <c r="O5" s="27" t="str">
        <f>IF(r_miss!O4="","",r_miss!O4)</f>
        <v/>
      </c>
      <c r="P5" s="27" t="str">
        <f>IF(r_miss!P4="","",r_miss!P4)</f>
        <v/>
      </c>
      <c r="Q5" s="27" t="str">
        <f>IF(r_miss!Q4="","",r_miss!Q4)</f>
        <v/>
      </c>
      <c r="R5" s="27" t="str">
        <f>IF(r_miss!R4="","",r_miss!R4)</f>
        <v/>
      </c>
      <c r="S5" s="28" t="str">
        <f>IF(r_miss!S4="","",r_miss!S4)</f>
        <v/>
      </c>
    </row>
    <row r="6" spans="1:19">
      <c r="A6" s="33" t="str">
        <f>IF(r_miss!A5="","",r_miss!A5)</f>
        <v>blank</v>
      </c>
      <c r="B6" s="27">
        <f>IF(r_miss!B5="","",r_miss!B5)</f>
        <v>0.14000000000000001</v>
      </c>
      <c r="C6" s="27">
        <f>IF(r_miss!C5="","",r_miss!C5)</f>
        <v>0.14000000000000001</v>
      </c>
      <c r="D6" s="27">
        <f>IF(r_miss!D5="","",r_miss!D5)</f>
        <v>0.14000000000000001</v>
      </c>
      <c r="E6" s="27">
        <f>IF(r_miss!E5="","",r_miss!E5)</f>
        <v>0.14000000000000001</v>
      </c>
      <c r="F6" s="27">
        <f>IF(r_miss!F5="","",r_miss!F5)</f>
        <v>0.44</v>
      </c>
      <c r="G6" s="27" t="str">
        <f>IF(r_miss!G5="","",r_miss!G5)</f>
        <v/>
      </c>
      <c r="H6" s="27" t="str">
        <f>IF(r_miss!H5="","",r_miss!H5)</f>
        <v/>
      </c>
      <c r="I6" s="27" t="str">
        <f>IF(r_miss!I5="","",r_miss!I5)</f>
        <v/>
      </c>
      <c r="J6" s="27" t="str">
        <f>IF(r_miss!J5="","",r_miss!J5)</f>
        <v/>
      </c>
      <c r="K6" s="27">
        <f>IF(r_miss!K5="","",r_miss!K5)</f>
        <v>0.54</v>
      </c>
      <c r="L6" s="27" t="str">
        <f>IF(r_miss!L5="","",r_miss!L5)</f>
        <v/>
      </c>
      <c r="M6" s="27" t="str">
        <f>IF(r_miss!M5="","",r_miss!M5)</f>
        <v/>
      </c>
      <c r="N6" s="27" t="str">
        <f>IF(r_miss!N5="","",r_miss!N5)</f>
        <v/>
      </c>
      <c r="O6" s="27" t="str">
        <f>IF(r_miss!O5="","",r_miss!O5)</f>
        <v/>
      </c>
      <c r="P6" s="27" t="str">
        <f>IF(r_miss!P5="","",r_miss!P5)</f>
        <v/>
      </c>
      <c r="Q6" s="27" t="str">
        <f>IF(r_miss!Q5="","",r_miss!Q5)</f>
        <v/>
      </c>
      <c r="R6" s="27" t="str">
        <f>IF(r_miss!R5="","",r_miss!R5)</f>
        <v/>
      </c>
      <c r="S6" s="28" t="str">
        <f>IF(r_miss!S5="","",r_miss!S5)</f>
        <v/>
      </c>
    </row>
    <row r="7" spans="1:19">
      <c r="A7" s="33" t="str">
        <f>IF(r_miss!A6="","",r_miss!A6)</f>
        <v>class</v>
      </c>
      <c r="B7" s="27">
        <f>IF(r_miss!B6="","",r_miss!B6)</f>
        <v>0</v>
      </c>
      <c r="C7" s="27">
        <f>IF(r_miss!C6="","",r_miss!C6)</f>
        <v>0</v>
      </c>
      <c r="D7" s="27">
        <f>IF(r_miss!D6="","",r_miss!D6)</f>
        <v>0</v>
      </c>
      <c r="E7" s="27">
        <f>IF(r_miss!E6="","",r_miss!E6)</f>
        <v>0</v>
      </c>
      <c r="F7" s="27">
        <f>IF(r_miss!F6="","",r_miss!F6)</f>
        <v>8.0000000000000002E-3</v>
      </c>
      <c r="G7" s="27" t="str">
        <f>IF(r_miss!G6="","",r_miss!G6)</f>
        <v/>
      </c>
      <c r="H7" s="27" t="str">
        <f>IF(r_miss!H6="","",r_miss!H6)</f>
        <v/>
      </c>
      <c r="I7" s="27" t="str">
        <f>IF(r_miss!I6="","",r_miss!I6)</f>
        <v/>
      </c>
      <c r="J7" s="27" t="str">
        <f>IF(r_miss!J6="","",r_miss!J6)</f>
        <v/>
      </c>
      <c r="K7" s="27">
        <f>IF(r_miss!K6="","",r_miss!K6)</f>
        <v>8.533333333333333E-2</v>
      </c>
      <c r="L7" s="27" t="str">
        <f>IF(r_miss!L6="","",r_miss!L6)</f>
        <v/>
      </c>
      <c r="M7" s="27" t="str">
        <f>IF(r_miss!M6="","",r_miss!M6)</f>
        <v/>
      </c>
      <c r="N7" s="27" t="str">
        <f>IF(r_miss!N6="","",r_miss!N6)</f>
        <v/>
      </c>
      <c r="O7" s="27" t="str">
        <f>IF(r_miss!O6="","",r_miss!O6)</f>
        <v/>
      </c>
      <c r="P7" s="27" t="str">
        <f>IF(r_miss!P6="","",r_miss!P6)</f>
        <v/>
      </c>
      <c r="Q7" s="27" t="str">
        <f>IF(r_miss!Q6="","",r_miss!Q6)</f>
        <v/>
      </c>
      <c r="R7" s="27" t="str">
        <f>IF(r_miss!R6="","",r_miss!R6)</f>
        <v/>
      </c>
      <c r="S7" s="28" t="str">
        <f>IF(r_miss!S6="","",r_miss!S6)</f>
        <v/>
      </c>
    </row>
    <row r="8" spans="1:19">
      <c r="A8" s="33" t="str">
        <f>IF(r_miss!A7="","",r_miss!A7)</f>
        <v>class_1</v>
      </c>
      <c r="B8" s="27">
        <f>IF(r_miss!B7="","",r_miss!B7)</f>
        <v>0</v>
      </c>
      <c r="C8" s="27">
        <f>IF(r_miss!C7="","",r_miss!C7)</f>
        <v>0</v>
      </c>
      <c r="D8" s="27">
        <f>IF(r_miss!D7="","",r_miss!D7)</f>
        <v>0</v>
      </c>
      <c r="E8" s="27">
        <f>IF(r_miss!E7="","",r_miss!E7)</f>
        <v>0</v>
      </c>
      <c r="F8" s="27">
        <f>IF(r_miss!F7="","",r_miss!F7)</f>
        <v>8.0000000000000002E-3</v>
      </c>
      <c r="G8" s="27" t="str">
        <f>IF(r_miss!G7="","",r_miss!G7)</f>
        <v/>
      </c>
      <c r="H8" s="27" t="str">
        <f>IF(r_miss!H7="","",r_miss!H7)</f>
        <v/>
      </c>
      <c r="I8" s="27" t="str">
        <f>IF(r_miss!I7="","",r_miss!I7)</f>
        <v/>
      </c>
      <c r="J8" s="27" t="str">
        <f>IF(r_miss!J7="","",r_miss!J7)</f>
        <v/>
      </c>
      <c r="K8" s="27">
        <f>IF(r_miss!K7="","",r_miss!K7)</f>
        <v>8.533333333333333E-2</v>
      </c>
      <c r="L8" s="27" t="str">
        <f>IF(r_miss!L7="","",r_miss!L7)</f>
        <v/>
      </c>
      <c r="M8" s="27" t="str">
        <f>IF(r_miss!M7="","",r_miss!M7)</f>
        <v/>
      </c>
      <c r="N8" s="27" t="str">
        <f>IF(r_miss!N7="","",r_miss!N7)</f>
        <v/>
      </c>
      <c r="O8" s="27" t="str">
        <f>IF(r_miss!O7="","",r_miss!O7)</f>
        <v/>
      </c>
      <c r="P8" s="27" t="str">
        <f>IF(r_miss!P7="","",r_miss!P7)</f>
        <v/>
      </c>
      <c r="Q8" s="27" t="str">
        <f>IF(r_miss!Q7="","",r_miss!Q7)</f>
        <v/>
      </c>
      <c r="R8" s="27" t="str">
        <f>IF(r_miss!R7="","",r_miss!R7)</f>
        <v/>
      </c>
      <c r="S8" s="28" t="str">
        <f>IF(r_miss!S7="","",r_miss!S7)</f>
        <v/>
      </c>
    </row>
    <row r="9" spans="1:19">
      <c r="A9" s="33" t="str">
        <f>IF(r_miss!A8="","",r_miss!A8)</f>
        <v>ctrbirth</v>
      </c>
      <c r="B9" s="27" t="str">
        <f>IF(r_miss!B8="","",r_miss!B8)</f>
        <v/>
      </c>
      <c r="C9" s="27" t="str">
        <f>IF(r_miss!C8="","",r_miss!C8)</f>
        <v/>
      </c>
      <c r="D9" s="27" t="str">
        <f>IF(r_miss!D8="","",r_miss!D8)</f>
        <v/>
      </c>
      <c r="E9" s="27" t="str">
        <f>IF(r_miss!E8="","",r_miss!E8)</f>
        <v/>
      </c>
      <c r="F9" s="27" t="str">
        <f>IF(r_miss!F8="","",r_miss!F8)</f>
        <v/>
      </c>
      <c r="G9" s="27" t="str">
        <f>IF(r_miss!G8="","",r_miss!G8)</f>
        <v/>
      </c>
      <c r="H9" s="27" t="str">
        <f>IF(r_miss!H8="","",r_miss!H8)</f>
        <v/>
      </c>
      <c r="I9" s="27" t="str">
        <f>IF(r_miss!I8="","",r_miss!I8)</f>
        <v/>
      </c>
      <c r="J9" s="27">
        <f>IF(r_miss!J8="","",r_miss!J8)</f>
        <v>1.7344896597731821E-2</v>
      </c>
      <c r="K9" s="27">
        <f>IF(r_miss!K8="","",r_miss!K8)</f>
        <v>1.0666666666666666E-2</v>
      </c>
      <c r="L9" s="27" t="str">
        <f>IF(r_miss!L8="","",r_miss!L8)</f>
        <v/>
      </c>
      <c r="M9" s="27" t="str">
        <f>IF(r_miss!M8="","",r_miss!M8)</f>
        <v/>
      </c>
      <c r="N9" s="27" t="str">
        <f>IF(r_miss!N8="","",r_miss!N8)</f>
        <v/>
      </c>
      <c r="O9" s="27" t="str">
        <f>IF(r_miss!O8="","",r_miss!O8)</f>
        <v/>
      </c>
      <c r="P9" s="27" t="str">
        <f>IF(r_miss!P8="","",r_miss!P8)</f>
        <v/>
      </c>
      <c r="Q9" s="27" t="str">
        <f>IF(r_miss!Q8="","",r_miss!Q8)</f>
        <v/>
      </c>
      <c r="R9" s="27" t="str">
        <f>IF(r_miss!R8="","",r_miss!R8)</f>
        <v/>
      </c>
      <c r="S9" s="28" t="str">
        <f>IF(r_miss!S8="","",r_miss!S8)</f>
        <v/>
      </c>
    </row>
    <row r="10" spans="1:19">
      <c r="A10" s="33" t="str">
        <f>IF(r_miss!A9="","",r_miss!A9)</f>
        <v>ctrbirth_1</v>
      </c>
      <c r="B10" s="27" t="str">
        <f>IF(r_miss!B9="","",r_miss!B9)</f>
        <v/>
      </c>
      <c r="C10" s="27" t="str">
        <f>IF(r_miss!C9="","",r_miss!C9)</f>
        <v/>
      </c>
      <c r="D10" s="27" t="str">
        <f>IF(r_miss!D9="","",r_miss!D9)</f>
        <v/>
      </c>
      <c r="E10" s="27" t="str">
        <f>IF(r_miss!E9="","",r_miss!E9)</f>
        <v/>
      </c>
      <c r="F10" s="27" t="str">
        <f>IF(r_miss!F9="","",r_miss!F9)</f>
        <v/>
      </c>
      <c r="G10" s="27" t="str">
        <f>IF(r_miss!G9="","",r_miss!G9)</f>
        <v/>
      </c>
      <c r="H10" s="27" t="str">
        <f>IF(r_miss!H9="","",r_miss!H9)</f>
        <v/>
      </c>
      <c r="I10" s="27" t="str">
        <f>IF(r_miss!I9="","",r_miss!I9)</f>
        <v/>
      </c>
      <c r="J10" s="27">
        <f>IF(r_miss!J9="","",r_miss!J9)</f>
        <v>1.7344896597731821E-2</v>
      </c>
      <c r="K10" s="27">
        <f>IF(r_miss!K9="","",r_miss!K9)</f>
        <v>1.0666666666666666E-2</v>
      </c>
      <c r="L10" s="27" t="str">
        <f>IF(r_miss!L9="","",r_miss!L9)</f>
        <v/>
      </c>
      <c r="M10" s="27" t="str">
        <f>IF(r_miss!M9="","",r_miss!M9)</f>
        <v/>
      </c>
      <c r="N10" s="27" t="str">
        <f>IF(r_miss!N9="","",r_miss!N9)</f>
        <v/>
      </c>
      <c r="O10" s="27" t="str">
        <f>IF(r_miss!O9="","",r_miss!O9)</f>
        <v/>
      </c>
      <c r="P10" s="27" t="str">
        <f>IF(r_miss!P9="","",r_miss!P9)</f>
        <v/>
      </c>
      <c r="Q10" s="27" t="str">
        <f>IF(r_miss!Q9="","",r_miss!Q9)</f>
        <v/>
      </c>
      <c r="R10" s="27" t="str">
        <f>IF(r_miss!R9="","",r_miss!R9)</f>
        <v/>
      </c>
      <c r="S10" s="28" t="str">
        <f>IF(r_miss!S9="","",r_miss!S9)</f>
        <v/>
      </c>
    </row>
    <row r="11" spans="1:19">
      <c r="A11" s="33" t="str">
        <f>IF(r_miss!A10="","",r_miss!A10)</f>
        <v>ctrbirth_3</v>
      </c>
      <c r="B11" s="27" t="str">
        <f>IF(r_miss!B10="","",r_miss!B10)</f>
        <v/>
      </c>
      <c r="C11" s="27" t="str">
        <f>IF(r_miss!C10="","",r_miss!C10)</f>
        <v/>
      </c>
      <c r="D11" s="27" t="str">
        <f>IF(r_miss!D10="","",r_miss!D10)</f>
        <v/>
      </c>
      <c r="E11" s="27" t="str">
        <f>IF(r_miss!E10="","",r_miss!E10)</f>
        <v/>
      </c>
      <c r="F11" s="27" t="str">
        <f>IF(r_miss!F10="","",r_miss!F10)</f>
        <v/>
      </c>
      <c r="G11" s="27" t="str">
        <f>IF(r_miss!G10="","",r_miss!G10)</f>
        <v/>
      </c>
      <c r="H11" s="27" t="str">
        <f>IF(r_miss!H10="","",r_miss!H10)</f>
        <v/>
      </c>
      <c r="I11" s="27" t="str">
        <f>IF(r_miss!I10="","",r_miss!I10)</f>
        <v/>
      </c>
      <c r="J11" s="27">
        <f>IF(r_miss!J10="","",r_miss!J10)</f>
        <v>1.7344896597731821E-2</v>
      </c>
      <c r="K11" s="27">
        <f>IF(r_miss!K10="","",r_miss!K10)</f>
        <v>1.0666666666666666E-2</v>
      </c>
      <c r="L11" s="27" t="str">
        <f>IF(r_miss!L10="","",r_miss!L10)</f>
        <v/>
      </c>
      <c r="M11" s="27" t="str">
        <f>IF(r_miss!M10="","",r_miss!M10)</f>
        <v/>
      </c>
      <c r="N11" s="27" t="str">
        <f>IF(r_miss!N10="","",r_miss!N10)</f>
        <v/>
      </c>
      <c r="O11" s="27" t="str">
        <f>IF(r_miss!O10="","",r_miss!O10)</f>
        <v/>
      </c>
      <c r="P11" s="27" t="str">
        <f>IF(r_miss!P10="","",r_miss!P10)</f>
        <v/>
      </c>
      <c r="Q11" s="27" t="str">
        <f>IF(r_miss!Q10="","",r_miss!Q10)</f>
        <v/>
      </c>
      <c r="R11" s="27" t="str">
        <f>IF(r_miss!R10="","",r_miss!R10)</f>
        <v/>
      </c>
      <c r="S11" s="28" t="str">
        <f>IF(r_miss!S10="","",r_miss!S10)</f>
        <v/>
      </c>
    </row>
    <row r="12" spans="1:19">
      <c r="A12" s="33" t="str">
        <f>IF(r_miss!A11="","",r_miss!A11)</f>
        <v>educ</v>
      </c>
      <c r="B12" s="27">
        <f>IF(r_miss!B11="","",r_miss!B11)</f>
        <v>0</v>
      </c>
      <c r="C12" s="27">
        <f>IF(r_miss!C11="","",r_miss!C11)</f>
        <v>0</v>
      </c>
      <c r="D12" s="27">
        <f>IF(r_miss!D11="","",r_miss!D11)</f>
        <v>0</v>
      </c>
      <c r="E12" s="27">
        <f>IF(r_miss!E11="","",r_miss!E11)</f>
        <v>0</v>
      </c>
      <c r="F12" s="27">
        <f>IF(r_miss!F11="","",r_miss!F11)</f>
        <v>5.1999999999999998E-2</v>
      </c>
      <c r="G12" s="27">
        <f>IF(r_miss!G11="","",r_miss!G11)</f>
        <v>6.1396776669224865E-3</v>
      </c>
      <c r="H12" s="27">
        <f>IF(r_miss!H11="","",r_miss!H11)</f>
        <v>1.3923598714744734E-2</v>
      </c>
      <c r="I12" s="27">
        <f>IF(r_miss!I11="","",r_miss!I11)</f>
        <v>6.0790273556231003E-3</v>
      </c>
      <c r="J12" s="27">
        <f>IF(r_miss!J11="","",r_miss!J11)</f>
        <v>2.2014676450967312E-2</v>
      </c>
      <c r="K12" s="27">
        <f>IF(r_miss!K11="","",r_miss!K11)</f>
        <v>0</v>
      </c>
      <c r="L12" s="27" t="str">
        <f>IF(r_miss!L11="","",r_miss!L11)</f>
        <v/>
      </c>
      <c r="M12" s="27" t="str">
        <f>IF(r_miss!M11="","",r_miss!M11)</f>
        <v/>
      </c>
      <c r="N12" s="27" t="str">
        <f>IF(r_miss!N11="","",r_miss!N11)</f>
        <v/>
      </c>
      <c r="O12" s="27" t="str">
        <f>IF(r_miss!O11="","",r_miss!O11)</f>
        <v/>
      </c>
      <c r="P12" s="27" t="str">
        <f>IF(r_miss!P11="","",r_miss!P11)</f>
        <v/>
      </c>
      <c r="Q12" s="27" t="str">
        <f>IF(r_miss!Q11="","",r_miss!Q11)</f>
        <v/>
      </c>
      <c r="R12" s="27" t="str">
        <f>IF(r_miss!R11="","",r_miss!R11)</f>
        <v/>
      </c>
      <c r="S12" s="28" t="str">
        <f>IF(r_miss!S11="","",r_miss!S11)</f>
        <v/>
      </c>
    </row>
    <row r="13" spans="1:19">
      <c r="A13" s="33" t="str">
        <f>IF(r_miss!A12="","",r_miss!A12)</f>
        <v>educ_1</v>
      </c>
      <c r="B13" s="27">
        <f>IF(r_miss!B12="","",r_miss!B12)</f>
        <v>0</v>
      </c>
      <c r="C13" s="27">
        <f>IF(r_miss!C12="","",r_miss!C12)</f>
        <v>0</v>
      </c>
      <c r="D13" s="27">
        <f>IF(r_miss!D12="","",r_miss!D12)</f>
        <v>0</v>
      </c>
      <c r="E13" s="27">
        <f>IF(r_miss!E12="","",r_miss!E12)</f>
        <v>0</v>
      </c>
      <c r="F13" s="27">
        <f>IF(r_miss!F12="","",r_miss!F12)</f>
        <v>5.1999999999999998E-2</v>
      </c>
      <c r="G13" s="27">
        <f>IF(r_miss!G12="","",r_miss!G12)</f>
        <v>6.1396776669224865E-3</v>
      </c>
      <c r="H13" s="27">
        <f>IF(r_miss!H12="","",r_miss!H12)</f>
        <v>1.3923598714744734E-2</v>
      </c>
      <c r="I13" s="27">
        <f>IF(r_miss!I12="","",r_miss!I12)</f>
        <v>6.0790273556231003E-3</v>
      </c>
      <c r="J13" s="27">
        <f>IF(r_miss!J12="","",r_miss!J12)</f>
        <v>2.2014676450967312E-2</v>
      </c>
      <c r="K13" s="27">
        <f>IF(r_miss!K12="","",r_miss!K12)</f>
        <v>0</v>
      </c>
      <c r="L13" s="27" t="str">
        <f>IF(r_miss!L12="","",r_miss!L12)</f>
        <v/>
      </c>
      <c r="M13" s="27" t="str">
        <f>IF(r_miss!M12="","",r_miss!M12)</f>
        <v/>
      </c>
      <c r="N13" s="27" t="str">
        <f>IF(r_miss!N12="","",r_miss!N12)</f>
        <v/>
      </c>
      <c r="O13" s="27" t="str">
        <f>IF(r_miss!O12="","",r_miss!O12)</f>
        <v/>
      </c>
      <c r="P13" s="27" t="str">
        <f>IF(r_miss!P12="","",r_miss!P12)</f>
        <v/>
      </c>
      <c r="Q13" s="27" t="str">
        <f>IF(r_miss!Q12="","",r_miss!Q12)</f>
        <v/>
      </c>
      <c r="R13" s="27" t="str">
        <f>IF(r_miss!R12="","",r_miss!R12)</f>
        <v/>
      </c>
      <c r="S13" s="28" t="str">
        <f>IF(r_miss!S12="","",r_miss!S12)</f>
        <v/>
      </c>
    </row>
    <row r="14" spans="1:19">
      <c r="A14" s="33" t="str">
        <f>IF(r_miss!A13="","",r_miss!A13)</f>
        <v>educ_3</v>
      </c>
      <c r="B14" s="27">
        <f>IF(r_miss!B13="","",r_miss!B13)</f>
        <v>0</v>
      </c>
      <c r="C14" s="27">
        <f>IF(r_miss!C13="","",r_miss!C13)</f>
        <v>0</v>
      </c>
      <c r="D14" s="27">
        <f>IF(r_miss!D13="","",r_miss!D13)</f>
        <v>0</v>
      </c>
      <c r="E14" s="27">
        <f>IF(r_miss!E13="","",r_miss!E13)</f>
        <v>0</v>
      </c>
      <c r="F14" s="27">
        <f>IF(r_miss!F13="","",r_miss!F13)</f>
        <v>5.1999999999999998E-2</v>
      </c>
      <c r="G14" s="27">
        <f>IF(r_miss!G13="","",r_miss!G13)</f>
        <v>6.1396776669224865E-3</v>
      </c>
      <c r="H14" s="27">
        <f>IF(r_miss!H13="","",r_miss!H13)</f>
        <v>1.3923598714744734E-2</v>
      </c>
      <c r="I14" s="27">
        <f>IF(r_miss!I13="","",r_miss!I13)</f>
        <v>6.0790273556231003E-3</v>
      </c>
      <c r="J14" s="27">
        <f>IF(r_miss!J13="","",r_miss!J13)</f>
        <v>2.2014676450967312E-2</v>
      </c>
      <c r="K14" s="27">
        <f>IF(r_miss!K13="","",r_miss!K13)</f>
        <v>0</v>
      </c>
      <c r="L14" s="27" t="str">
        <f>IF(r_miss!L13="","",r_miss!L13)</f>
        <v/>
      </c>
      <c r="M14" s="27" t="str">
        <f>IF(r_miss!M13="","",r_miss!M13)</f>
        <v/>
      </c>
      <c r="N14" s="27" t="str">
        <f>IF(r_miss!N13="","",r_miss!N13)</f>
        <v/>
      </c>
      <c r="O14" s="27" t="str">
        <f>IF(r_miss!O13="","",r_miss!O13)</f>
        <v/>
      </c>
      <c r="P14" s="27" t="str">
        <f>IF(r_miss!P13="","",r_miss!P13)</f>
        <v/>
      </c>
      <c r="Q14" s="27" t="str">
        <f>IF(r_miss!Q13="","",r_miss!Q13)</f>
        <v/>
      </c>
      <c r="R14" s="27" t="str">
        <f>IF(r_miss!R13="","",r_miss!R13)</f>
        <v/>
      </c>
      <c r="S14" s="28" t="str">
        <f>IF(r_miss!S13="","",r_miss!S13)</f>
        <v/>
      </c>
    </row>
    <row r="15" spans="1:19">
      <c r="A15" s="33" t="str">
        <f>IF(r_miss!A14="","",r_miss!A14)</f>
        <v>emp</v>
      </c>
      <c r="B15" s="27">
        <f>IF(r_miss!B14="","",r_miss!B14)</f>
        <v>1.0999999999999999E-2</v>
      </c>
      <c r="C15" s="27">
        <f>IF(r_miss!C14="","",r_miss!C14)</f>
        <v>1.0999999999999999E-2</v>
      </c>
      <c r="D15" s="27">
        <f>IF(r_miss!D14="","",r_miss!D14)</f>
        <v>1.0999999999999999E-2</v>
      </c>
      <c r="E15" s="27">
        <f>IF(r_miss!E14="","",r_miss!E14)</f>
        <v>1.0999999999999999E-2</v>
      </c>
      <c r="F15" s="27">
        <f>IF(r_miss!F14="","",r_miss!F14)</f>
        <v>1.7999999999999999E-2</v>
      </c>
      <c r="G15" s="27">
        <f>IF(r_miss!G14="","",r_miss!G14)</f>
        <v>7.6745970836531081E-4</v>
      </c>
      <c r="H15" s="27">
        <f>IF(r_miss!H14="","",r_miss!H14)</f>
        <v>1.820778293466619E-2</v>
      </c>
      <c r="I15" s="27">
        <f>IF(r_miss!I14="","",r_miss!I14)</f>
        <v>8.3586626139817623E-3</v>
      </c>
      <c r="J15" s="27">
        <f>IF(r_miss!J14="","",r_miss!J14)</f>
        <v>6.6711140760506999E-4</v>
      </c>
      <c r="K15" s="27">
        <f>IF(r_miss!K14="","",r_miss!K14)</f>
        <v>6.6666666666666671E-3</v>
      </c>
      <c r="L15" s="27" t="str">
        <f>IF(r_miss!L14="","",r_miss!L14)</f>
        <v/>
      </c>
      <c r="M15" s="27" t="str">
        <f>IF(r_miss!M14="","",r_miss!M14)</f>
        <v/>
      </c>
      <c r="N15" s="27" t="str">
        <f>IF(r_miss!N14="","",r_miss!N14)</f>
        <v/>
      </c>
      <c r="O15" s="27" t="str">
        <f>IF(r_miss!O14="","",r_miss!O14)</f>
        <v/>
      </c>
      <c r="P15" s="27" t="str">
        <f>IF(r_miss!P14="","",r_miss!P14)</f>
        <v/>
      </c>
      <c r="Q15" s="27" t="str">
        <f>IF(r_miss!Q14="","",r_miss!Q14)</f>
        <v/>
      </c>
      <c r="R15" s="27" t="str">
        <f>IF(r_miss!R14="","",r_miss!R14)</f>
        <v/>
      </c>
      <c r="S15" s="28" t="str">
        <f>IF(r_miss!S14="","",r_miss!S14)</f>
        <v/>
      </c>
    </row>
    <row r="16" spans="1:19">
      <c r="A16" s="33" t="str">
        <f>IF(r_miss!A15="","",r_miss!A15)</f>
        <v>emp_1</v>
      </c>
      <c r="B16" s="27">
        <f>IF(r_miss!B15="","",r_miss!B15)</f>
        <v>1.0999999999999999E-2</v>
      </c>
      <c r="C16" s="27">
        <f>IF(r_miss!C15="","",r_miss!C15)</f>
        <v>1.0999999999999999E-2</v>
      </c>
      <c r="D16" s="27">
        <f>IF(r_miss!D15="","",r_miss!D15)</f>
        <v>1.0999999999999999E-2</v>
      </c>
      <c r="E16" s="27">
        <f>IF(r_miss!E15="","",r_miss!E15)</f>
        <v>1.0999999999999999E-2</v>
      </c>
      <c r="F16" s="27">
        <f>IF(r_miss!F15="","",r_miss!F15)</f>
        <v>1.7999999999999999E-2</v>
      </c>
      <c r="G16" s="27">
        <f>IF(r_miss!G15="","",r_miss!G15)</f>
        <v>7.6745970836531081E-4</v>
      </c>
      <c r="H16" s="27">
        <f>IF(r_miss!H15="","",r_miss!H15)</f>
        <v>1.820778293466619E-2</v>
      </c>
      <c r="I16" s="27">
        <f>IF(r_miss!I15="","",r_miss!I15)</f>
        <v>8.3586626139817623E-3</v>
      </c>
      <c r="J16" s="27">
        <f>IF(r_miss!J15="","",r_miss!J15)</f>
        <v>6.6711140760506999E-4</v>
      </c>
      <c r="K16" s="27">
        <f>IF(r_miss!K15="","",r_miss!K15)</f>
        <v>6.6666666666666671E-3</v>
      </c>
      <c r="L16" s="27" t="str">
        <f>IF(r_miss!L15="","",r_miss!L15)</f>
        <v/>
      </c>
      <c r="M16" s="27" t="str">
        <f>IF(r_miss!M15="","",r_miss!M15)</f>
        <v/>
      </c>
      <c r="N16" s="27" t="str">
        <f>IF(r_miss!N15="","",r_miss!N15)</f>
        <v/>
      </c>
      <c r="O16" s="27" t="str">
        <f>IF(r_miss!O15="","",r_miss!O15)</f>
        <v/>
      </c>
      <c r="P16" s="27" t="str">
        <f>IF(r_miss!P15="","",r_miss!P15)</f>
        <v/>
      </c>
      <c r="Q16" s="27" t="str">
        <f>IF(r_miss!Q15="","",r_miss!Q15)</f>
        <v/>
      </c>
      <c r="R16" s="27" t="str">
        <f>IF(r_miss!R15="","",r_miss!R15)</f>
        <v/>
      </c>
      <c r="S16" s="28" t="str">
        <f>IF(r_miss!S15="","",r_miss!S15)</f>
        <v/>
      </c>
    </row>
    <row r="17" spans="1:19">
      <c r="A17" s="33" t="str">
        <f>IF(r_miss!A16="","",r_miss!A16)</f>
        <v>emp_3</v>
      </c>
      <c r="B17" s="27">
        <f>IF(r_miss!B16="","",r_miss!B16)</f>
        <v>1.0999999999999999E-2</v>
      </c>
      <c r="C17" s="27">
        <f>IF(r_miss!C16="","",r_miss!C16)</f>
        <v>1.0999999999999999E-2</v>
      </c>
      <c r="D17" s="27">
        <f>IF(r_miss!D16="","",r_miss!D16)</f>
        <v>1.0999999999999999E-2</v>
      </c>
      <c r="E17" s="27">
        <f>IF(r_miss!E16="","",r_miss!E16)</f>
        <v>1.0999999999999999E-2</v>
      </c>
      <c r="F17" s="27">
        <f>IF(r_miss!F16="","",r_miss!F16)</f>
        <v>1.7999999999999999E-2</v>
      </c>
      <c r="G17" s="27">
        <f>IF(r_miss!G16="","",r_miss!G16)</f>
        <v>7.6745970836531081E-4</v>
      </c>
      <c r="H17" s="27">
        <f>IF(r_miss!H16="","",r_miss!H16)</f>
        <v>1.820778293466619E-2</v>
      </c>
      <c r="I17" s="27">
        <f>IF(r_miss!I16="","",r_miss!I16)</f>
        <v>8.3586626139817623E-3</v>
      </c>
      <c r="J17" s="27">
        <f>IF(r_miss!J16="","",r_miss!J16)</f>
        <v>6.6711140760506999E-4</v>
      </c>
      <c r="K17" s="27">
        <f>IF(r_miss!K16="","",r_miss!K16)</f>
        <v>6.6666666666666671E-3</v>
      </c>
      <c r="L17" s="27" t="str">
        <f>IF(r_miss!L16="","",r_miss!L16)</f>
        <v/>
      </c>
      <c r="M17" s="27" t="str">
        <f>IF(r_miss!M16="","",r_miss!M16)</f>
        <v/>
      </c>
      <c r="N17" s="27" t="str">
        <f>IF(r_miss!N16="","",r_miss!N16)</f>
        <v/>
      </c>
      <c r="O17" s="27" t="str">
        <f>IF(r_miss!O16="","",r_miss!O16)</f>
        <v/>
      </c>
      <c r="P17" s="27" t="str">
        <f>IF(r_miss!P16="","",r_miss!P16)</f>
        <v/>
      </c>
      <c r="Q17" s="27" t="str">
        <f>IF(r_miss!Q16="","",r_miss!Q16)</f>
        <v/>
      </c>
      <c r="R17" s="27" t="str">
        <f>IF(r_miss!R16="","",r_miss!R16)</f>
        <v/>
      </c>
      <c r="S17" s="28" t="str">
        <f>IF(r_miss!S16="","",r_miss!S16)</f>
        <v/>
      </c>
    </row>
    <row r="18" spans="1:19">
      <c r="A18" s="33" t="str">
        <f>IF(r_miss!A17="","",r_miss!A17)</f>
        <v>inc</v>
      </c>
      <c r="B18" s="27">
        <f>IF(r_miss!B17="","",r_miss!B17)</f>
        <v>3.6499999999999998E-2</v>
      </c>
      <c r="C18" s="27">
        <f>IF(r_miss!C17="","",r_miss!C17)</f>
        <v>3.6499999999999998E-2</v>
      </c>
      <c r="D18" s="27">
        <f>IF(r_miss!D17="","",r_miss!D17)</f>
        <v>3.6499999999999998E-2</v>
      </c>
      <c r="E18" s="27">
        <f>IF(r_miss!E17="","",r_miss!E17)</f>
        <v>3.6499999999999998E-2</v>
      </c>
      <c r="F18" s="27">
        <f>IF(r_miss!F17="","",r_miss!F17)</f>
        <v>0.498</v>
      </c>
      <c r="G18" s="27">
        <f>IF(r_miss!G17="","",r_miss!G17)</f>
        <v>0.38756715272448194</v>
      </c>
      <c r="H18" s="27">
        <f>IF(r_miss!H17="","",r_miss!H17)</f>
        <v>0.21956444127097466</v>
      </c>
      <c r="I18" s="27">
        <f>IF(r_miss!I17="","",r_miss!I17)</f>
        <v>0.37689969604863222</v>
      </c>
      <c r="J18" s="27">
        <f>IF(r_miss!J17="","",r_miss!J17)</f>
        <v>0.49232821881254168</v>
      </c>
      <c r="K18" s="27">
        <f>IF(r_miss!K17="","",r_miss!K17)</f>
        <v>0.55200000000000005</v>
      </c>
      <c r="L18" s="27" t="str">
        <f>IF(r_miss!L17="","",r_miss!L17)</f>
        <v/>
      </c>
      <c r="M18" s="27" t="str">
        <f>IF(r_miss!M17="","",r_miss!M17)</f>
        <v/>
      </c>
      <c r="N18" s="27" t="str">
        <f>IF(r_miss!N17="","",r_miss!N17)</f>
        <v/>
      </c>
      <c r="O18" s="27" t="str">
        <f>IF(r_miss!O17="","",r_miss!O17)</f>
        <v/>
      </c>
      <c r="P18" s="27" t="str">
        <f>IF(r_miss!P17="","",r_miss!P17)</f>
        <v/>
      </c>
      <c r="Q18" s="27" t="str">
        <f>IF(r_miss!Q17="","",r_miss!Q17)</f>
        <v/>
      </c>
      <c r="R18" s="27" t="str">
        <f>IF(r_miss!R17="","",r_miss!R17)</f>
        <v/>
      </c>
      <c r="S18" s="28" t="str">
        <f>IF(r_miss!S17="","",r_miss!S17)</f>
        <v/>
      </c>
    </row>
    <row r="19" spans="1:19" ht="14.4" thickBot="1">
      <c r="A19" s="34" t="str">
        <f>IF(r_miss!A18="","",r_miss!A18)</f>
        <v>industry</v>
      </c>
      <c r="B19" s="29" t="str">
        <f>IF(r_miss!B18="","",r_miss!B18)</f>
        <v/>
      </c>
      <c r="C19" s="29" t="str">
        <f>IF(r_miss!C18="","",r_miss!C18)</f>
        <v/>
      </c>
      <c r="D19" s="29" t="str">
        <f>IF(r_miss!D18="","",r_miss!D18)</f>
        <v/>
      </c>
      <c r="E19" s="29" t="str">
        <f>IF(r_miss!E18="","",r_miss!E18)</f>
        <v/>
      </c>
      <c r="F19" s="29" t="str">
        <f>IF(r_miss!F18="","",r_miss!F18)</f>
        <v/>
      </c>
      <c r="G19" s="29">
        <f>IF(r_miss!G18="","",r_miss!G18)</f>
        <v>0.1281657712970069</v>
      </c>
      <c r="H19" s="29" t="str">
        <f>IF(r_miss!H18="","",r_miss!H18)</f>
        <v/>
      </c>
      <c r="I19" s="29" t="str">
        <f>IF(r_miss!I18="","",r_miss!I18)</f>
        <v/>
      </c>
      <c r="J19" s="29" t="str">
        <f>IF(r_miss!J18="","",r_miss!J18)</f>
        <v/>
      </c>
      <c r="K19" s="29" t="str">
        <f>IF(r_miss!K18="","",r_miss!K18)</f>
        <v/>
      </c>
      <c r="L19" s="29" t="str">
        <f>IF(r_miss!L18="","",r_miss!L18)</f>
        <v/>
      </c>
      <c r="M19" s="29" t="str">
        <f>IF(r_miss!M18="","",r_miss!M18)</f>
        <v/>
      </c>
      <c r="N19" s="29" t="str">
        <f>IF(r_miss!N18="","",r_miss!N18)</f>
        <v/>
      </c>
      <c r="O19" s="29" t="str">
        <f>IF(r_miss!O18="","",r_miss!O18)</f>
        <v/>
      </c>
      <c r="P19" s="29" t="str">
        <f>IF(r_miss!P18="","",r_miss!P18)</f>
        <v/>
      </c>
      <c r="Q19" s="29" t="str">
        <f>IF(r_miss!Q18="","",r_miss!Q18)</f>
        <v/>
      </c>
      <c r="R19" s="29" t="str">
        <f>IF(r_miss!R18="","",r_miss!R18)</f>
        <v/>
      </c>
      <c r="S19" s="30" t="str">
        <f>IF(r_miss!S18="","",r_miss!S18)</f>
        <v/>
      </c>
    </row>
  </sheetData>
  <mergeCells count="1">
    <mergeCell ref="A1:S1"/>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79995117038483843"/>
  </sheetPr>
  <dimension ref="A1:G30"/>
  <sheetViews>
    <sheetView zoomScale="85" zoomScaleNormal="85" zoomScalePageLayoutView="85" workbookViewId="0">
      <selection sqref="A1:B1"/>
    </sheetView>
  </sheetViews>
  <sheetFormatPr baseColWidth="10" defaultColWidth="10.6640625" defaultRowHeight="14.4"/>
  <cols>
    <col min="1" max="1" width="26.44140625" customWidth="1"/>
    <col min="2" max="5" width="25.44140625" style="35" customWidth="1"/>
  </cols>
  <sheetData>
    <row r="1" spans="1:7" ht="27" customHeight="1" thickBot="1">
      <c r="A1" s="201" t="s">
        <v>409</v>
      </c>
      <c r="B1" s="202"/>
      <c r="C1" s="202"/>
      <c r="D1" s="202"/>
      <c r="E1" s="203"/>
    </row>
    <row r="2" spans="1:7" ht="16.95" customHeight="1" thickBot="1">
      <c r="A2" s="168"/>
      <c r="B2" s="204" t="s">
        <v>98</v>
      </c>
      <c r="C2" s="205"/>
      <c r="D2" s="205"/>
      <c r="E2" s="206"/>
    </row>
    <row r="3" spans="1:7" s="185" customFormat="1" ht="58.5" customHeight="1" thickBot="1">
      <c r="A3" s="181"/>
      <c r="B3" s="182" t="str">
        <f>r_vote_all!C1</f>
        <v>Social Democratic Party / Social Democratic Center-People's Party</v>
      </c>
      <c r="C3" s="183" t="str">
        <f>r_vote_all!D1</f>
        <v>Socialist Party</v>
      </c>
      <c r="D3" s="183" t="str">
        <f>r_vote_all!E1</f>
        <v>Greens / Communists</v>
      </c>
      <c r="E3" s="184" t="str">
        <f>r_vote_all!F1</f>
        <v>Left Bloc</v>
      </c>
    </row>
    <row r="4" spans="1:7">
      <c r="A4" s="170" t="s">
        <v>99</v>
      </c>
      <c r="B4" s="127"/>
      <c r="C4" s="21"/>
      <c r="D4" s="21"/>
      <c r="E4" s="22"/>
    </row>
    <row r="5" spans="1:7">
      <c r="A5" s="169" t="str">
        <f>IF(r_vote_all!B2="","",r_vote_all!B2)</f>
        <v>Primary</v>
      </c>
      <c r="B5" s="127">
        <f>r_vote_all!C2</f>
        <v>0.39102617243873727</v>
      </c>
      <c r="C5" s="21">
        <f>r_vote_all!D2</f>
        <v>0.43260533309177895</v>
      </c>
      <c r="D5" s="21">
        <f>r_vote_all!E2</f>
        <v>0.10947999100473627</v>
      </c>
      <c r="E5" s="22">
        <f>r_vote_all!F2</f>
        <v>5.0662051411076596E-2</v>
      </c>
      <c r="G5" s="128"/>
    </row>
    <row r="6" spans="1:7">
      <c r="A6" s="169" t="str">
        <f>IF(r_vote_all!B3="","",r_vote_all!B3)</f>
        <v>Secondary</v>
      </c>
      <c r="B6" s="127">
        <f>r_vote_all!C3</f>
        <v>0.36521803757604987</v>
      </c>
      <c r="C6" s="21">
        <f>r_vote_all!D3</f>
        <v>0.3680867857484299</v>
      </c>
      <c r="D6" s="21">
        <f>r_vote_all!E3</f>
        <v>9.1806134646705576E-2</v>
      </c>
      <c r="E6" s="22">
        <f>r_vote_all!F3</f>
        <v>0.12989330388615639</v>
      </c>
    </row>
    <row r="7" spans="1:7">
      <c r="A7" s="169" t="str">
        <f>IF(r_vote_all!B4="","",r_vote_all!B4)</f>
        <v>Tertiary</v>
      </c>
      <c r="B7" s="127">
        <f>r_vote_all!C4</f>
        <v>0.51926564189787139</v>
      </c>
      <c r="C7" s="21">
        <f>r_vote_all!D4</f>
        <v>0.24265140357535206</v>
      </c>
      <c r="D7" s="21">
        <f>r_vote_all!E4</f>
        <v>6.2991734160906587E-2</v>
      </c>
      <c r="E7" s="22">
        <f>r_vote_all!F4</f>
        <v>0.14462603976559396</v>
      </c>
    </row>
    <row r="8" spans="1:7">
      <c r="A8" s="170" t="s">
        <v>100</v>
      </c>
      <c r="B8" s="127"/>
      <c r="C8" s="21"/>
      <c r="D8" s="21"/>
      <c r="E8" s="22"/>
    </row>
    <row r="9" spans="1:7">
      <c r="A9" s="169" t="str">
        <f>r_vote_all!B18</f>
        <v>Bottom 50%</v>
      </c>
      <c r="B9" s="127">
        <f>r_vote_all!C18</f>
        <v>0.36702384888931033</v>
      </c>
      <c r="C9" s="21">
        <f>r_vote_all!D18</f>
        <v>0.43296798604919468</v>
      </c>
      <c r="D9" s="21">
        <f>r_vote_all!E18</f>
        <v>0.10461299288770209</v>
      </c>
      <c r="E9" s="22">
        <f>r_vote_all!F18</f>
        <v>7.5888993374419067E-2</v>
      </c>
    </row>
    <row r="10" spans="1:7">
      <c r="A10" s="169" t="str">
        <f>r_vote_all!B19</f>
        <v>Middle 40%</v>
      </c>
      <c r="B10" s="127">
        <f>r_vote_all!C19</f>
        <v>0.41313963147058186</v>
      </c>
      <c r="C10" s="21">
        <f>r_vote_all!D19</f>
        <v>0.3507684990540223</v>
      </c>
      <c r="D10" s="21">
        <f>r_vote_all!E19</f>
        <v>9.953734475872647E-2</v>
      </c>
      <c r="E10" s="22">
        <f>r_vote_all!F19</f>
        <v>9.0139837653631594E-2</v>
      </c>
    </row>
    <row r="11" spans="1:7">
      <c r="A11" s="169" t="str">
        <f>r_vote_all!B20</f>
        <v>Top 10%</v>
      </c>
      <c r="B11" s="127">
        <f>r_vote_all!C20</f>
        <v>0.54092611847191585</v>
      </c>
      <c r="C11" s="21">
        <f>r_vote_all!D20</f>
        <v>0.23981169707442421</v>
      </c>
      <c r="D11" s="21">
        <f>r_vote_all!E20</f>
        <v>5.5734878904454013E-2</v>
      </c>
      <c r="E11" s="22">
        <f>r_vote_all!F20</f>
        <v>0.15324578315722762</v>
      </c>
    </row>
    <row r="12" spans="1:7">
      <c r="A12" s="170" t="s">
        <v>113</v>
      </c>
      <c r="B12" s="127"/>
      <c r="C12" s="21"/>
      <c r="D12" s="21"/>
      <c r="E12" s="22"/>
    </row>
    <row r="13" spans="1:7">
      <c r="A13" s="169" t="str">
        <f>IF(r_vote_all!B21="","",r_vote_all!B21)</f>
        <v>No religion</v>
      </c>
      <c r="B13" s="127">
        <f>r_vote_all!C21</f>
        <v>0.22909896078783848</v>
      </c>
      <c r="C13" s="21">
        <f>r_vote_all!D21</f>
        <v>0.31834070816662086</v>
      </c>
      <c r="D13" s="21">
        <f>r_vote_all!E21</f>
        <v>0.17109561705007559</v>
      </c>
      <c r="E13" s="22">
        <f>r_vote_all!F21</f>
        <v>0.24188877149892998</v>
      </c>
    </row>
    <row r="14" spans="1:7">
      <c r="A14" s="169" t="s">
        <v>63</v>
      </c>
      <c r="B14" s="127">
        <f>r_vote_all!C22</f>
        <v>0.42099943478940549</v>
      </c>
      <c r="C14" s="21">
        <f>r_vote_all!D22</f>
        <v>0.37417698962743023</v>
      </c>
      <c r="D14" s="21">
        <f>r_vote_all!E22</f>
        <v>8.5948225507024134E-2</v>
      </c>
      <c r="E14" s="22">
        <f>r_vote_all!F22</f>
        <v>8.7265534291444569E-2</v>
      </c>
    </row>
    <row r="15" spans="1:7">
      <c r="A15" s="169" t="s">
        <v>65</v>
      </c>
      <c r="B15" s="127">
        <f>r_vote_all!C23</f>
        <v>0.34158154949824593</v>
      </c>
      <c r="C15" s="21">
        <f>r_vote_all!D23</f>
        <v>0.42432261883617972</v>
      </c>
      <c r="D15" s="21">
        <f>r_vote_all!E23</f>
        <v>7.0372884509352862E-2</v>
      </c>
      <c r="E15" s="22">
        <f>r_vote_all!F23</f>
        <v>0.14566237411337368</v>
      </c>
    </row>
    <row r="16" spans="1:7">
      <c r="A16" s="170" t="s">
        <v>212</v>
      </c>
      <c r="B16" s="127"/>
      <c r="C16" s="21"/>
      <c r="D16" s="21"/>
      <c r="E16" s="22"/>
    </row>
    <row r="17" spans="1:5">
      <c r="A17" s="169" t="str">
        <f>IF(r_vote_all!B40="","",r_vote_all!B40)</f>
        <v>20-40</v>
      </c>
      <c r="B17" s="127">
        <f>r_vote_all!C40</f>
        <v>0.42681167287128546</v>
      </c>
      <c r="C17" s="21">
        <f>r_vote_all!D40</f>
        <v>0.31364086187831752</v>
      </c>
      <c r="D17" s="21">
        <f>r_vote_all!E40</f>
        <v>6.2261690981909007E-2</v>
      </c>
      <c r="E17" s="22">
        <f>r_vote_all!F40</f>
        <v>0.15211279797112282</v>
      </c>
    </row>
    <row r="18" spans="1:5">
      <c r="A18" s="169" t="str">
        <f>IF(r_vote_all!B41="","",r_vote_all!B41)</f>
        <v>40-60</v>
      </c>
      <c r="B18" s="127">
        <f>r_vote_all!C41</f>
        <v>0.3920203052573924</v>
      </c>
      <c r="C18" s="21">
        <f>r_vote_all!D41</f>
        <v>0.34678627700761677</v>
      </c>
      <c r="D18" s="21">
        <f>r_vote_all!E41</f>
        <v>9.8806258346512868E-2</v>
      </c>
      <c r="E18" s="22">
        <f>r_vote_all!F41</f>
        <v>0.12009450235861345</v>
      </c>
    </row>
    <row r="19" spans="1:5">
      <c r="A19" s="169" t="s">
        <v>287</v>
      </c>
      <c r="B19" s="127">
        <f>r_vote_all!C42</f>
        <v>0.39319536529580612</v>
      </c>
      <c r="C19" s="21">
        <f>r_vote_all!D42</f>
        <v>0.42921775377479093</v>
      </c>
      <c r="D19" s="21">
        <f>r_vote_all!E42</f>
        <v>0.10664706908324309</v>
      </c>
      <c r="E19" s="22">
        <f>r_vote_all!F42</f>
        <v>5.7872462734661047E-2</v>
      </c>
    </row>
    <row r="20" spans="1:5">
      <c r="A20" s="170" t="s">
        <v>101</v>
      </c>
      <c r="B20" s="127"/>
      <c r="C20" s="21"/>
      <c r="D20" s="21"/>
      <c r="E20" s="22"/>
    </row>
    <row r="21" spans="1:5">
      <c r="A21" s="169" t="str">
        <f>r_vote_all!B43</f>
        <v>Portugal</v>
      </c>
      <c r="B21" s="127">
        <f>r_vote_all!C43</f>
        <v>0.39816147977031741</v>
      </c>
      <c r="C21" s="21">
        <f>r_vote_all!D43</f>
        <v>0.36978415622953048</v>
      </c>
      <c r="D21" s="21">
        <f>r_vote_all!E43</f>
        <v>9.5921959330986156E-2</v>
      </c>
      <c r="E21" s="22">
        <f>r_vote_all!F43</f>
        <v>0.1039538207725199</v>
      </c>
    </row>
    <row r="22" spans="1:5">
      <c r="A22" s="169" t="str">
        <f>r_vote_all!B44</f>
        <v>Brazil</v>
      </c>
      <c r="B22" s="127">
        <f>r_vote_all!C44</f>
        <v>0.30273632990296223</v>
      </c>
      <c r="C22" s="21">
        <f>r_vote_all!D44</f>
        <v>0.59152194106909095</v>
      </c>
      <c r="D22" s="21">
        <f>r_vote_all!E44</f>
        <v>4.4699787615756527E-3</v>
      </c>
      <c r="E22" s="22">
        <f>r_vote_all!F44</f>
        <v>0.10127175026637118</v>
      </c>
    </row>
    <row r="23" spans="1:5">
      <c r="A23" s="169" t="str">
        <f>r_vote_all!B45</f>
        <v>Other ex-colony</v>
      </c>
      <c r="B23" s="127">
        <f>r_vote_all!C45</f>
        <v>0.47537624256303213</v>
      </c>
      <c r="C23" s="21">
        <f>r_vote_all!D45</f>
        <v>0.30932967661599575</v>
      </c>
      <c r="D23" s="21">
        <f>r_vote_all!E45</f>
        <v>0.11977680512018353</v>
      </c>
      <c r="E23" s="22">
        <f>r_vote_all!F45</f>
        <v>8.9832603840137651E-2</v>
      </c>
    </row>
    <row r="24" spans="1:5">
      <c r="A24" s="172" t="s">
        <v>290</v>
      </c>
      <c r="B24" s="144"/>
      <c r="C24" s="143"/>
      <c r="D24" s="143"/>
      <c r="E24" s="145"/>
    </row>
    <row r="25" spans="1:5">
      <c r="A25" s="171" t="str">
        <f>r_vote_all!B46</f>
        <v>North</v>
      </c>
      <c r="B25" s="144">
        <f>r_vote_all!C46</f>
        <v>0.42371001459492758</v>
      </c>
      <c r="C25" s="143">
        <f>r_vote_all!D46</f>
        <v>0.38033993766375512</v>
      </c>
      <c r="D25" s="143">
        <f>r_vote_all!E46</f>
        <v>5.4631327461058726E-2</v>
      </c>
      <c r="E25" s="145">
        <f>r_vote_all!F46</f>
        <v>0.10228510170589512</v>
      </c>
    </row>
    <row r="26" spans="1:5">
      <c r="A26" s="171" t="str">
        <f>r_vote_all!B47</f>
        <v>Center</v>
      </c>
      <c r="B26" s="144">
        <f>r_vote_all!C47</f>
        <v>0.57350820887385112</v>
      </c>
      <c r="C26" s="143">
        <f>r_vote_all!D47</f>
        <v>0.2910643401352101</v>
      </c>
      <c r="D26" s="143">
        <f>r_vote_all!E47</f>
        <v>4.745474805274294E-2</v>
      </c>
      <c r="E26" s="145">
        <f>r_vote_all!F47</f>
        <v>8.1391474069013245E-2</v>
      </c>
    </row>
    <row r="27" spans="1:5">
      <c r="A27" s="171" t="str">
        <f>r_vote_all!B48</f>
        <v>Lisbon</v>
      </c>
      <c r="B27" s="144">
        <f>r_vote_all!C48</f>
        <v>0.28567434765710326</v>
      </c>
      <c r="C27" s="143">
        <f>r_vote_all!D48</f>
        <v>0.39543640103006195</v>
      </c>
      <c r="D27" s="143">
        <f>r_vote_all!E48</f>
        <v>0.15602989643314577</v>
      </c>
      <c r="E27" s="145">
        <f>r_vote_all!F48</f>
        <v>0.11985714646737973</v>
      </c>
    </row>
    <row r="28" spans="1:5">
      <c r="A28" s="171" t="str">
        <f>r_vote_all!B49</f>
        <v>Alentejo</v>
      </c>
      <c r="B28" s="144">
        <f>r_vote_all!C49</f>
        <v>0.11861769065337854</v>
      </c>
      <c r="C28" s="143">
        <f>r_vote_all!D49</f>
        <v>0.543962181422734</v>
      </c>
      <c r="D28" s="143">
        <f>r_vote_all!E49</f>
        <v>0.23332810171129076</v>
      </c>
      <c r="E28" s="145">
        <f>r_vote_all!F49</f>
        <v>6.7891608862397368E-2</v>
      </c>
    </row>
    <row r="29" spans="1:5" ht="15" thickBot="1">
      <c r="A29" s="173" t="str">
        <f>r_vote_all!B50</f>
        <v>Algarve</v>
      </c>
      <c r="B29" s="146">
        <f>r_vote_all!C50</f>
        <v>0.35581074615140984</v>
      </c>
      <c r="C29" s="147">
        <f>r_vote_all!D50</f>
        <v>0.36126779550061744</v>
      </c>
      <c r="D29" s="147">
        <f>r_vote_all!E50</f>
        <v>0.10702399837635897</v>
      </c>
      <c r="E29" s="148">
        <f>r_vote_all!F50</f>
        <v>0.15050224875459728</v>
      </c>
    </row>
    <row r="30" spans="1:5" ht="42" customHeight="1" thickBot="1">
      <c r="A30" s="207" t="s">
        <v>422</v>
      </c>
      <c r="B30" s="208"/>
      <c r="C30" s="208"/>
      <c r="D30" s="208"/>
      <c r="E30" s="209"/>
    </row>
  </sheetData>
  <mergeCells count="3">
    <mergeCell ref="A1:E1"/>
    <mergeCell ref="B2:E2"/>
    <mergeCell ref="A30:E30"/>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sheetPr>
  <dimension ref="A1:W13"/>
  <sheetViews>
    <sheetView workbookViewId="0"/>
  </sheetViews>
  <sheetFormatPr baseColWidth="10" defaultColWidth="8.6640625" defaultRowHeight="14.4"/>
  <sheetData>
    <row r="1" spans="1:23">
      <c r="A1" t="s">
        <v>106</v>
      </c>
      <c r="B1" t="s">
        <v>107</v>
      </c>
      <c r="C1" t="s">
        <v>22</v>
      </c>
      <c r="D1" t="s">
        <v>23</v>
      </c>
      <c r="E1" t="s">
        <v>24</v>
      </c>
      <c r="F1" t="s">
        <v>25</v>
      </c>
      <c r="G1" t="s">
        <v>26</v>
      </c>
      <c r="H1" t="s">
        <v>27</v>
      </c>
      <c r="I1" t="s">
        <v>108</v>
      </c>
      <c r="J1" t="s">
        <v>109</v>
      </c>
      <c r="K1" t="s">
        <v>32</v>
      </c>
      <c r="L1" t="s">
        <v>33</v>
      </c>
      <c r="M1" t="s">
        <v>34</v>
      </c>
      <c r="N1" t="s">
        <v>110</v>
      </c>
      <c r="O1" t="s">
        <v>111</v>
      </c>
      <c r="P1" t="s">
        <v>293</v>
      </c>
      <c r="Q1" t="s">
        <v>294</v>
      </c>
      <c r="R1" t="s">
        <v>295</v>
      </c>
      <c r="S1" t="s">
        <v>265</v>
      </c>
      <c r="T1" t="s">
        <v>266</v>
      </c>
      <c r="U1" t="s">
        <v>148</v>
      </c>
      <c r="V1" t="s">
        <v>147</v>
      </c>
      <c r="W1" t="s">
        <v>264</v>
      </c>
    </row>
    <row r="2" spans="1:23">
      <c r="A2" t="s">
        <v>166</v>
      </c>
      <c r="B2" t="s">
        <v>49</v>
      </c>
      <c r="C2">
        <v>0.34355964959493196</v>
      </c>
      <c r="D2">
        <v>0.26648644114555864</v>
      </c>
      <c r="E2">
        <v>0.38995390925951501</v>
      </c>
      <c r="F2">
        <v>0.85010522963028556</v>
      </c>
      <c r="G2">
        <v>0.13711211719235991</v>
      </c>
      <c r="H2">
        <v>1.2782653177357713E-2</v>
      </c>
      <c r="I2">
        <v>0.35467293667762795</v>
      </c>
      <c r="J2">
        <v>0.64532706332237844</v>
      </c>
      <c r="K2">
        <v>1.6934234713338606E-2</v>
      </c>
      <c r="L2">
        <v>0.96304252710841898</v>
      </c>
      <c r="M2">
        <v>2.0023238178241975E-2</v>
      </c>
      <c r="N2">
        <v>7.1414145201848444E-3</v>
      </c>
      <c r="O2">
        <v>0.99285858547981487</v>
      </c>
      <c r="P2">
        <v>0.5232233103166587</v>
      </c>
      <c r="Q2">
        <v>0.1525572914754007</v>
      </c>
      <c r="R2">
        <v>0.23460388360152468</v>
      </c>
      <c r="S2">
        <v>5.9640331664839452E-2</v>
      </c>
      <c r="T2">
        <v>2.9975182941580157E-2</v>
      </c>
    </row>
    <row r="3" spans="1:23">
      <c r="A3" t="s">
        <v>166</v>
      </c>
      <c r="B3" t="s">
        <v>50</v>
      </c>
      <c r="C3">
        <v>0.61314332205892885</v>
      </c>
      <c r="D3">
        <v>0.28163567612324825</v>
      </c>
      <c r="E3">
        <v>0.10522100181781949</v>
      </c>
      <c r="F3">
        <v>0.55507703518242946</v>
      </c>
      <c r="G3">
        <v>0.35316920230923993</v>
      </c>
      <c r="H3">
        <v>9.1753762508326397E-2</v>
      </c>
      <c r="I3">
        <v>0.54319650557970123</v>
      </c>
      <c r="J3">
        <v>0.456803494420294</v>
      </c>
      <c r="K3">
        <v>6.3599173807304857E-2</v>
      </c>
      <c r="L3">
        <v>0.90191159111823793</v>
      </c>
      <c r="M3">
        <v>3.4489235074456656E-2</v>
      </c>
      <c r="N3">
        <v>0</v>
      </c>
      <c r="O3">
        <v>1</v>
      </c>
      <c r="P3">
        <v>0.47270595759951262</v>
      </c>
      <c r="Q3">
        <v>8.9962166605961472E-2</v>
      </c>
      <c r="R3">
        <v>0.32050788840055872</v>
      </c>
      <c r="S3">
        <v>5.3937747186170747E-2</v>
      </c>
      <c r="T3">
        <v>6.2886240207793598E-2</v>
      </c>
    </row>
    <row r="4" spans="1:23">
      <c r="A4" t="s">
        <v>166</v>
      </c>
      <c r="B4" t="s">
        <v>51</v>
      </c>
      <c r="C4">
        <v>0.51665775537350977</v>
      </c>
      <c r="D4">
        <v>0.42157329085976197</v>
      </c>
      <c r="E4">
        <v>6.1768953766727974E-2</v>
      </c>
      <c r="F4">
        <v>0.19196170012317229</v>
      </c>
      <c r="G4">
        <v>0.40428027521407128</v>
      </c>
      <c r="H4">
        <v>0.40375802466275601</v>
      </c>
      <c r="I4">
        <v>0.79594940635699352</v>
      </c>
      <c r="J4">
        <v>0.20405059364300629</v>
      </c>
      <c r="K4">
        <v>0.16164332136100754</v>
      </c>
      <c r="L4">
        <v>0.82002809474120053</v>
      </c>
      <c r="M4">
        <v>1.8328583897791323E-2</v>
      </c>
      <c r="N4">
        <v>0</v>
      </c>
      <c r="O4">
        <v>1</v>
      </c>
      <c r="P4">
        <v>0.3227899284034923</v>
      </c>
      <c r="Q4">
        <v>4.2755782089693314E-2</v>
      </c>
      <c r="R4">
        <v>0.60280471547452885</v>
      </c>
      <c r="S4">
        <v>3.1649574032285167E-2</v>
      </c>
      <c r="T4">
        <v>0</v>
      </c>
    </row>
    <row r="5" spans="1:23">
      <c r="A5" t="s">
        <v>149</v>
      </c>
      <c r="B5" t="s">
        <v>49</v>
      </c>
      <c r="C5">
        <v>0.36190897916218745</v>
      </c>
      <c r="D5">
        <v>0.30177267498176619</v>
      </c>
      <c r="E5">
        <v>0.33631834585604881</v>
      </c>
      <c r="F5">
        <v>0.8023043452476013</v>
      </c>
      <c r="G5">
        <v>0.15305402104215565</v>
      </c>
      <c r="H5">
        <v>4.464163371024249E-2</v>
      </c>
      <c r="I5">
        <v>0.42989093615550072</v>
      </c>
      <c r="J5">
        <v>0.57010906384450211</v>
      </c>
      <c r="K5">
        <v>5.1963839784027389E-2</v>
      </c>
      <c r="L5">
        <v>0.9335495053756877</v>
      </c>
      <c r="M5">
        <v>1.4486654840285598E-2</v>
      </c>
      <c r="N5">
        <v>0.10217153945896183</v>
      </c>
      <c r="O5">
        <v>0.89782846054103882</v>
      </c>
      <c r="P5">
        <v>0.53217057866775763</v>
      </c>
      <c r="Q5">
        <v>0.15313896944356742</v>
      </c>
      <c r="R5">
        <v>0.22714817357029579</v>
      </c>
      <c r="S5">
        <v>5.6707308432692491E-2</v>
      </c>
      <c r="T5">
        <v>3.0834969885688759E-2</v>
      </c>
    </row>
    <row r="6" spans="1:23">
      <c r="A6" t="s">
        <v>149</v>
      </c>
      <c r="B6" t="s">
        <v>50</v>
      </c>
      <c r="C6">
        <v>0.58491294394462168</v>
      </c>
      <c r="D6">
        <v>0.30309488862889067</v>
      </c>
      <c r="E6">
        <v>0.11199216742648987</v>
      </c>
      <c r="F6">
        <v>0.59643378523647106</v>
      </c>
      <c r="G6">
        <v>0.29202442288895242</v>
      </c>
      <c r="H6">
        <v>0.11154179187457836</v>
      </c>
      <c r="I6">
        <v>0.5091541123139286</v>
      </c>
      <c r="J6">
        <v>0.49084588768607401</v>
      </c>
      <c r="K6">
        <v>9.0175380755309772E-2</v>
      </c>
      <c r="L6">
        <v>0.87826002137325632</v>
      </c>
      <c r="M6">
        <v>3.1564597871434556E-2</v>
      </c>
      <c r="N6">
        <v>3.5958608467658713E-2</v>
      </c>
      <c r="O6">
        <v>0.96404139153234203</v>
      </c>
      <c r="P6">
        <v>0.47335109895431476</v>
      </c>
      <c r="Q6">
        <v>9.2384797193971593E-2</v>
      </c>
      <c r="R6">
        <v>0.32343317400345872</v>
      </c>
      <c r="S6">
        <v>5.4234348921117226E-2</v>
      </c>
      <c r="T6">
        <v>5.6596580927137735E-2</v>
      </c>
    </row>
    <row r="7" spans="1:23">
      <c r="A7" t="s">
        <v>149</v>
      </c>
      <c r="B7" t="s">
        <v>51</v>
      </c>
      <c r="C7">
        <v>0.48572550757191518</v>
      </c>
      <c r="D7">
        <v>0.42653677030553605</v>
      </c>
      <c r="E7">
        <v>8.7737722122549336E-2</v>
      </c>
      <c r="F7">
        <v>0.35634014682224568</v>
      </c>
      <c r="G7">
        <v>0.31858867404836211</v>
      </c>
      <c r="H7">
        <v>0.3250711791293931</v>
      </c>
      <c r="I7">
        <v>0.61771751920088458</v>
      </c>
      <c r="J7">
        <v>0.38228248079911625</v>
      </c>
      <c r="K7">
        <v>0.12783011360637864</v>
      </c>
      <c r="L7">
        <v>0.82370829041715532</v>
      </c>
      <c r="M7">
        <v>4.846159597646639E-2</v>
      </c>
      <c r="N7">
        <v>3.9793168275106761E-2</v>
      </c>
      <c r="O7">
        <v>0.96020683172489341</v>
      </c>
      <c r="P7">
        <v>0.32195032534333057</v>
      </c>
      <c r="Q7">
        <v>4.2231795822869685E-2</v>
      </c>
      <c r="R7">
        <v>0.60440091299612653</v>
      </c>
      <c r="S7">
        <v>3.14169658376727E-2</v>
      </c>
      <c r="T7">
        <v>0</v>
      </c>
    </row>
    <row r="8" spans="1:23">
      <c r="A8" t="s">
        <v>167</v>
      </c>
      <c r="B8" t="s">
        <v>49</v>
      </c>
      <c r="C8">
        <v>0.30115650838326319</v>
      </c>
      <c r="D8">
        <v>0.31738515600309641</v>
      </c>
      <c r="E8">
        <v>0.38145833561364767</v>
      </c>
      <c r="F8">
        <v>0.53264908568262126</v>
      </c>
      <c r="G8">
        <v>0.40767228423100654</v>
      </c>
      <c r="H8">
        <v>5.9678630086384236E-2</v>
      </c>
      <c r="I8">
        <v>0.64310715550548081</v>
      </c>
      <c r="J8">
        <v>0.35689284449452874</v>
      </c>
      <c r="K8">
        <v>4.0217904585842103E-2</v>
      </c>
      <c r="L8">
        <v>0.91907908890456635</v>
      </c>
      <c r="M8">
        <v>4.0703006509592417E-2</v>
      </c>
      <c r="P8">
        <v>0.41394323730046739</v>
      </c>
      <c r="Q8">
        <v>0.21026653705890666</v>
      </c>
      <c r="R8">
        <v>0.26653319136435555</v>
      </c>
      <c r="S8">
        <v>6.8708662814405616E-2</v>
      </c>
      <c r="T8">
        <v>4.0548371461878979E-2</v>
      </c>
    </row>
    <row r="9" spans="1:23">
      <c r="A9" t="s">
        <v>167</v>
      </c>
      <c r="B9" t="s">
        <v>50</v>
      </c>
      <c r="C9">
        <v>0.48261005049198957</v>
      </c>
      <c r="D9">
        <v>0.3617474561372897</v>
      </c>
      <c r="E9">
        <v>0.15564249337074282</v>
      </c>
      <c r="F9">
        <v>0.21919013324664802</v>
      </c>
      <c r="G9">
        <v>0.54849833291553585</v>
      </c>
      <c r="H9">
        <v>0.23231153383783729</v>
      </c>
      <c r="I9">
        <v>0.72029853172126168</v>
      </c>
      <c r="J9">
        <v>0.27970146827876352</v>
      </c>
      <c r="K9">
        <v>7.5701585337824034E-2</v>
      </c>
      <c r="L9">
        <v>0.87250857149819905</v>
      </c>
      <c r="M9">
        <v>5.1789843163982163E-2</v>
      </c>
      <c r="P9">
        <v>0.30457966581748341</v>
      </c>
      <c r="Q9">
        <v>0.19502909334767546</v>
      </c>
      <c r="R9">
        <v>0.39590082432954443</v>
      </c>
      <c r="S9">
        <v>7.0983514127329783E-2</v>
      </c>
      <c r="T9">
        <v>3.3506902377983615E-2</v>
      </c>
    </row>
    <row r="10" spans="1:23">
      <c r="A10" t="s">
        <v>167</v>
      </c>
      <c r="B10" t="s">
        <v>51</v>
      </c>
      <c r="C10">
        <v>0.42623409922801764</v>
      </c>
      <c r="D10">
        <v>0.41199227598446508</v>
      </c>
      <c r="E10">
        <v>0.16177362478751159</v>
      </c>
      <c r="F10">
        <v>0.11020728430974161</v>
      </c>
      <c r="G10">
        <v>0.41805180616011617</v>
      </c>
      <c r="H10">
        <v>0.47174090953013748</v>
      </c>
      <c r="I10">
        <v>0.76562768694363614</v>
      </c>
      <c r="J10">
        <v>0.23437231305636158</v>
      </c>
      <c r="K10">
        <v>0.10383035989772273</v>
      </c>
      <c r="L10">
        <v>0.86336225459568716</v>
      </c>
      <c r="M10">
        <v>3.2807385506589522E-2</v>
      </c>
      <c r="P10">
        <v>0.24292572198092666</v>
      </c>
      <c r="Q10">
        <v>0.15120189248716015</v>
      </c>
      <c r="R10">
        <v>0.47388664548687393</v>
      </c>
      <c r="S10">
        <v>8.5973673925290289E-2</v>
      </c>
      <c r="T10">
        <v>4.6012066119744219E-2</v>
      </c>
    </row>
    <row r="11" spans="1:23">
      <c r="A11" t="s">
        <v>150</v>
      </c>
      <c r="B11" t="s">
        <v>49</v>
      </c>
      <c r="C11">
        <v>0.19871540102773669</v>
      </c>
      <c r="D11">
        <v>0.28262688151982041</v>
      </c>
      <c r="E11">
        <v>0.51865771745244571</v>
      </c>
      <c r="F11">
        <v>0.57613821276114108</v>
      </c>
      <c r="G11">
        <v>0.37613312880659644</v>
      </c>
      <c r="H11">
        <v>4.7728658432264821E-2</v>
      </c>
      <c r="I11">
        <v>0.7152770625297955</v>
      </c>
      <c r="J11">
        <v>0.28472293747020844</v>
      </c>
      <c r="K11">
        <v>9.2452100056738026E-2</v>
      </c>
      <c r="L11">
        <v>0.86365968399470949</v>
      </c>
      <c r="M11">
        <v>4.3888215948552599E-2</v>
      </c>
      <c r="N11">
        <v>0.78671726039515366</v>
      </c>
      <c r="O11">
        <v>0.21328273960484764</v>
      </c>
      <c r="P11">
        <v>0.38167678373474134</v>
      </c>
      <c r="Q11">
        <v>0.23371266260239873</v>
      </c>
      <c r="R11">
        <v>0.30258228364739687</v>
      </c>
      <c r="S11">
        <v>4.9299590202928796E-2</v>
      </c>
      <c r="T11">
        <v>3.2728679812535411E-2</v>
      </c>
      <c r="U11">
        <v>0.95078610317216616</v>
      </c>
      <c r="V11">
        <v>2.5168724432389232E-2</v>
      </c>
      <c r="W11">
        <v>2.4045172395444341E-2</v>
      </c>
    </row>
    <row r="12" spans="1:23">
      <c r="A12" t="s">
        <v>150</v>
      </c>
      <c r="B12" t="s">
        <v>50</v>
      </c>
      <c r="C12">
        <v>0.29996576995410384</v>
      </c>
      <c r="D12">
        <v>0.4100333526853831</v>
      </c>
      <c r="E12">
        <v>0.2900008773605075</v>
      </c>
      <c r="F12">
        <v>0.28376955486660888</v>
      </c>
      <c r="G12">
        <v>0.56310393483798893</v>
      </c>
      <c r="H12">
        <v>0.15312651029539734</v>
      </c>
      <c r="I12">
        <v>0.7914037858686428</v>
      </c>
      <c r="J12">
        <v>0.20859621413135396</v>
      </c>
      <c r="K12">
        <v>0.10890533565255528</v>
      </c>
      <c r="L12">
        <v>0.83640437522432154</v>
      </c>
      <c r="M12">
        <v>5.4690289123122231E-2</v>
      </c>
      <c r="N12">
        <v>0.53761170967851168</v>
      </c>
      <c r="O12">
        <v>0.46238829032148787</v>
      </c>
      <c r="P12">
        <v>0.43637069521076433</v>
      </c>
      <c r="Q12">
        <v>0.18256783563831036</v>
      </c>
      <c r="R12">
        <v>0.27564723199516494</v>
      </c>
      <c r="S12">
        <v>4.0495795306348288E-2</v>
      </c>
      <c r="T12">
        <v>6.4918441849407788E-2</v>
      </c>
      <c r="U12">
        <v>0.97300943810621909</v>
      </c>
      <c r="V12">
        <v>9.6176586306902026E-3</v>
      </c>
      <c r="W12">
        <v>1.73729032630906E-2</v>
      </c>
    </row>
    <row r="13" spans="1:23">
      <c r="A13" t="s">
        <v>150</v>
      </c>
      <c r="B13" t="s">
        <v>51</v>
      </c>
      <c r="C13">
        <v>0.3528483386895756</v>
      </c>
      <c r="D13">
        <v>0.51625683858930138</v>
      </c>
      <c r="E13">
        <v>0.13089482272112288</v>
      </c>
      <c r="F13">
        <v>0.10036360894278432</v>
      </c>
      <c r="G13">
        <v>0.40892335245896677</v>
      </c>
      <c r="H13">
        <v>0.49071303859824911</v>
      </c>
      <c r="I13">
        <v>0.84699123544507271</v>
      </c>
      <c r="J13">
        <v>0.15300876455492737</v>
      </c>
      <c r="K13">
        <v>0.18171760264258321</v>
      </c>
      <c r="L13">
        <v>0.77820569264559147</v>
      </c>
      <c r="M13">
        <v>4.0076704711825145E-2</v>
      </c>
      <c r="N13">
        <v>0.18050879511579793</v>
      </c>
      <c r="O13">
        <v>0.8194912048842018</v>
      </c>
      <c r="P13">
        <v>0.41298404385579501</v>
      </c>
      <c r="Q13">
        <v>0.17697075743054932</v>
      </c>
      <c r="R13">
        <v>0.31125154606022709</v>
      </c>
      <c r="S13">
        <v>4.4972878967991105E-2</v>
      </c>
      <c r="T13">
        <v>5.3820773685437431E-2</v>
      </c>
      <c r="U13">
        <v>0.96890941997604385</v>
      </c>
      <c r="V13">
        <v>1.8138668706161938E-2</v>
      </c>
      <c r="W13">
        <v>1.2951911317793965E-2</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sheetPr>
  <dimension ref="A1:AV5"/>
  <sheetViews>
    <sheetView workbookViewId="0">
      <selection activeCell="H20" sqref="H20"/>
    </sheetView>
  </sheetViews>
  <sheetFormatPr baseColWidth="10" defaultColWidth="8.6640625" defaultRowHeight="14.4"/>
  <sheetData>
    <row r="1" spans="1:48">
      <c r="A1" t="s">
        <v>91</v>
      </c>
      <c r="B1" t="s">
        <v>92</v>
      </c>
      <c r="C1" t="s">
        <v>90</v>
      </c>
      <c r="D1" t="s">
        <v>556</v>
      </c>
      <c r="E1" t="s">
        <v>557</v>
      </c>
      <c r="F1" t="s">
        <v>558</v>
      </c>
      <c r="G1" t="s">
        <v>559</v>
      </c>
      <c r="H1" t="s">
        <v>560</v>
      </c>
      <c r="I1" t="s">
        <v>561</v>
      </c>
      <c r="J1" t="s">
        <v>562</v>
      </c>
      <c r="K1" t="s">
        <v>563</v>
      </c>
      <c r="L1" t="s">
        <v>564</v>
      </c>
      <c r="M1" t="s">
        <v>565</v>
      </c>
      <c r="N1" t="s">
        <v>566</v>
      </c>
      <c r="O1" t="s">
        <v>567</v>
      </c>
      <c r="P1" t="s">
        <v>568</v>
      </c>
      <c r="Q1" t="s">
        <v>569</v>
      </c>
      <c r="R1" t="s">
        <v>570</v>
      </c>
      <c r="S1" t="s">
        <v>571</v>
      </c>
      <c r="T1" t="s">
        <v>572</v>
      </c>
      <c r="U1" t="s">
        <v>573</v>
      </c>
      <c r="V1" t="s">
        <v>574</v>
      </c>
      <c r="W1" t="s">
        <v>575</v>
      </c>
      <c r="X1" t="s">
        <v>576</v>
      </c>
      <c r="Y1" t="s">
        <v>577</v>
      </c>
      <c r="Z1" t="s">
        <v>578</v>
      </c>
      <c r="AA1" t="s">
        <v>579</v>
      </c>
      <c r="AB1" t="s">
        <v>580</v>
      </c>
      <c r="AC1" t="s">
        <v>581</v>
      </c>
      <c r="AD1" t="s">
        <v>582</v>
      </c>
      <c r="AE1" t="s">
        <v>583</v>
      </c>
      <c r="AF1" t="s">
        <v>584</v>
      </c>
      <c r="AG1" t="s">
        <v>585</v>
      </c>
      <c r="AH1" t="s">
        <v>586</v>
      </c>
      <c r="AI1" t="s">
        <v>587</v>
      </c>
      <c r="AJ1" t="s">
        <v>588</v>
      </c>
      <c r="AK1" t="s">
        <v>589</v>
      </c>
      <c r="AL1" t="s">
        <v>590</v>
      </c>
      <c r="AM1" t="s">
        <v>591</v>
      </c>
      <c r="AN1" t="s">
        <v>592</v>
      </c>
      <c r="AO1" t="s">
        <v>593</v>
      </c>
      <c r="AP1" t="s">
        <v>594</v>
      </c>
      <c r="AQ1" t="s">
        <v>595</v>
      </c>
      <c r="AR1" t="s">
        <v>596</v>
      </c>
      <c r="AS1" t="s">
        <v>597</v>
      </c>
      <c r="AT1" t="s">
        <v>598</v>
      </c>
      <c r="AU1" t="s">
        <v>599</v>
      </c>
      <c r="AV1" t="s">
        <v>600</v>
      </c>
    </row>
    <row r="2" spans="1:48">
      <c r="A2">
        <v>0</v>
      </c>
      <c r="B2" t="s">
        <v>166</v>
      </c>
      <c r="C2">
        <v>1</v>
      </c>
      <c r="D2">
        <v>0.14184281229972839</v>
      </c>
      <c r="E2">
        <v>0.35945332050323486</v>
      </c>
      <c r="F2">
        <v>0.16211630403995514</v>
      </c>
      <c r="G2">
        <v>-0.11807543039321899</v>
      </c>
      <c r="H2">
        <v>-0.12369946390390396</v>
      </c>
      <c r="I2">
        <v>-0.14358904957771301</v>
      </c>
      <c r="J2">
        <v>5.2455469965934753E-2</v>
      </c>
      <c r="K2">
        <v>-2.2937157191336155E-3</v>
      </c>
      <c r="L2">
        <v>0.10637576878070831</v>
      </c>
      <c r="M2">
        <v>-1.261499285697937</v>
      </c>
      <c r="N2">
        <v>-0.59195184707641602</v>
      </c>
      <c r="O2">
        <v>5.8865633010864258</v>
      </c>
      <c r="P2">
        <v>-3.2262094020843506</v>
      </c>
      <c r="Q2">
        <v>-1.0389142036437988</v>
      </c>
      <c r="R2">
        <v>-2.8356272727251053E-2</v>
      </c>
      <c r="S2">
        <v>3.5099587440490723</v>
      </c>
      <c r="T2">
        <v>1.3460319042205811</v>
      </c>
      <c r="U2">
        <v>-1.7481085062026978</v>
      </c>
      <c r="V2">
        <v>3.2664086818695068</v>
      </c>
      <c r="W2">
        <v>5.2362818717956543</v>
      </c>
      <c r="X2">
        <v>-1.9605981111526489</v>
      </c>
      <c r="Y2">
        <v>-0.8708769679069519</v>
      </c>
      <c r="Z2">
        <v>-1.4028584957122803</v>
      </c>
      <c r="AA2">
        <v>-0.9417870044708252</v>
      </c>
      <c r="AB2">
        <v>-0.28368264436721802</v>
      </c>
      <c r="AC2">
        <v>-0.19633232057094574</v>
      </c>
      <c r="AD2">
        <v>1.5988117456436157</v>
      </c>
      <c r="AN2">
        <v>-5.9928102493286133</v>
      </c>
      <c r="AO2">
        <v>-8.2027864456176758</v>
      </c>
      <c r="AP2">
        <v>-6.0071845054626465</v>
      </c>
      <c r="AQ2">
        <v>-4.9360260367393494E-2</v>
      </c>
      <c r="AR2">
        <v>-1.1367470026016235</v>
      </c>
      <c r="AS2">
        <v>-2.3994197845458984</v>
      </c>
      <c r="AT2">
        <v>2.2707610130310059</v>
      </c>
      <c r="AU2">
        <v>3.9688501358032227</v>
      </c>
      <c r="AV2">
        <v>4.4991455078125</v>
      </c>
    </row>
    <row r="3" spans="1:48">
      <c r="A3">
        <v>0</v>
      </c>
      <c r="B3" t="s">
        <v>149</v>
      </c>
      <c r="C3">
        <v>2</v>
      </c>
      <c r="D3">
        <v>-0.29348579049110413</v>
      </c>
      <c r="E3">
        <v>-0.14822621643543243</v>
      </c>
      <c r="F3">
        <v>-0.12686973810195923</v>
      </c>
      <c r="G3">
        <v>5.862046405673027E-2</v>
      </c>
      <c r="H3">
        <v>8.5181102156639099E-2</v>
      </c>
      <c r="I3">
        <v>0.10436803847551346</v>
      </c>
      <c r="J3">
        <v>5.2792642265558243E-2</v>
      </c>
      <c r="K3">
        <v>-3.9728689938783646E-2</v>
      </c>
      <c r="L3">
        <v>-7.2784759104251862E-2</v>
      </c>
      <c r="M3">
        <v>1.6320159435272217</v>
      </c>
      <c r="N3">
        <v>-0.44673141837120056</v>
      </c>
      <c r="O3">
        <v>9.218165397644043</v>
      </c>
      <c r="P3">
        <v>-3.5331048965454102</v>
      </c>
      <c r="Q3">
        <v>-2.6193580627441406</v>
      </c>
      <c r="R3">
        <v>-1.64130699634552</v>
      </c>
      <c r="S3">
        <v>2.7733690738677979</v>
      </c>
      <c r="T3">
        <v>2.8311378955841064</v>
      </c>
      <c r="U3">
        <v>-1.2671198844909668</v>
      </c>
      <c r="V3">
        <v>-4.4901690483093262</v>
      </c>
      <c r="W3">
        <v>-4.334862232208252</v>
      </c>
      <c r="X3">
        <v>-8.0006790161132812</v>
      </c>
      <c r="Y3">
        <v>1.3033286333084106</v>
      </c>
      <c r="Z3">
        <v>0.8325960636138916</v>
      </c>
      <c r="AA3">
        <v>1.0046210289001465</v>
      </c>
      <c r="AB3">
        <v>0.42756599187850952</v>
      </c>
      <c r="AC3">
        <v>0.68063884973526001</v>
      </c>
      <c r="AD3">
        <v>1.56074059009552</v>
      </c>
      <c r="AE3">
        <v>0</v>
      </c>
      <c r="AF3">
        <v>0</v>
      </c>
      <c r="AG3">
        <v>0</v>
      </c>
      <c r="AH3">
        <v>0</v>
      </c>
      <c r="AI3">
        <v>0</v>
      </c>
      <c r="AJ3">
        <v>0</v>
      </c>
      <c r="AK3">
        <v>0</v>
      </c>
      <c r="AL3">
        <v>0</v>
      </c>
      <c r="AM3">
        <v>0</v>
      </c>
      <c r="AN3">
        <v>1.7069809436798096</v>
      </c>
      <c r="AO3">
        <v>3.9025626182556152</v>
      </c>
      <c r="AP3">
        <v>-0.43156164884567261</v>
      </c>
      <c r="AQ3">
        <v>-1.0049471855163574</v>
      </c>
      <c r="AR3">
        <v>-1.1472300291061401</v>
      </c>
      <c r="AS3">
        <v>-1.7330163717269897</v>
      </c>
      <c r="AT3">
        <v>0.30634289979934692</v>
      </c>
      <c r="AU3">
        <v>-0.18785260617733002</v>
      </c>
      <c r="AV3">
        <v>2.0333971977233887</v>
      </c>
    </row>
    <row r="4" spans="1:48">
      <c r="A4">
        <v>0</v>
      </c>
      <c r="B4" t="s">
        <v>167</v>
      </c>
      <c r="C4">
        <v>3</v>
      </c>
      <c r="M4">
        <v>1.6694364547729492</v>
      </c>
      <c r="N4">
        <v>1.7329357862472534</v>
      </c>
      <c r="O4">
        <v>5.9863934516906738</v>
      </c>
      <c r="P4">
        <v>-1.8290344476699829</v>
      </c>
      <c r="Q4">
        <v>-0.8067023754119873</v>
      </c>
      <c r="R4">
        <v>2.5765705108642578</v>
      </c>
      <c r="S4">
        <v>1.1144839525222778</v>
      </c>
      <c r="T4">
        <v>0.12988303601741791</v>
      </c>
      <c r="U4">
        <v>-5.7199711799621582</v>
      </c>
      <c r="V4">
        <v>-1.7874008417129517</v>
      </c>
      <c r="W4">
        <v>-1.5127147436141968</v>
      </c>
      <c r="X4">
        <v>-2.3180584907531738</v>
      </c>
      <c r="Y4">
        <v>-0.65895456075668335</v>
      </c>
      <c r="Z4">
        <v>-1.0149565935134888</v>
      </c>
      <c r="AA4">
        <v>-1.6645619869232178</v>
      </c>
      <c r="AB4">
        <v>1.2950980663299561</v>
      </c>
      <c r="AC4">
        <v>1.6576721668243408</v>
      </c>
      <c r="AD4">
        <v>2.9866564273834229</v>
      </c>
      <c r="AE4">
        <v>3.6090481281280518</v>
      </c>
      <c r="AF4">
        <v>3.2195181846618652</v>
      </c>
      <c r="AG4">
        <v>-0.5311354398727417</v>
      </c>
      <c r="AH4">
        <v>3.7886428833007813</v>
      </c>
      <c r="AI4">
        <v>3.2411911487579346</v>
      </c>
      <c r="AJ4">
        <v>0.65550363063812256</v>
      </c>
      <c r="AK4">
        <v>-4.8773899078369141</v>
      </c>
      <c r="AL4">
        <v>-4.5445413589477539</v>
      </c>
      <c r="AM4">
        <v>-0.4578106701374054</v>
      </c>
      <c r="AN4">
        <v>-8.5418615341186523</v>
      </c>
      <c r="AO4">
        <v>-6.5945415496826172</v>
      </c>
      <c r="AP4">
        <v>-5.2844219207763672</v>
      </c>
      <c r="AQ4">
        <v>-1.9764506816864014</v>
      </c>
      <c r="AR4">
        <v>-1.2067345380783081</v>
      </c>
      <c r="AS4">
        <v>-1.3842188119888306</v>
      </c>
      <c r="AT4">
        <v>4.9971323013305664</v>
      </c>
      <c r="AU4">
        <v>3.8351759910583496</v>
      </c>
      <c r="AV4">
        <v>4.0161619186401367</v>
      </c>
    </row>
    <row r="5" spans="1:48">
      <c r="A5">
        <v>0</v>
      </c>
      <c r="B5" t="s">
        <v>150</v>
      </c>
      <c r="C5">
        <v>4</v>
      </c>
      <c r="M5">
        <v>15.733087539672852</v>
      </c>
      <c r="N5">
        <v>13.91452693939209</v>
      </c>
      <c r="O5">
        <v>14.278057098388672</v>
      </c>
      <c r="P5">
        <v>-1.8517705202102661</v>
      </c>
      <c r="Q5">
        <v>-2.7591273784637451</v>
      </c>
      <c r="R5">
        <v>-0.95637667179107666</v>
      </c>
      <c r="S5">
        <v>-4.5968470573425293</v>
      </c>
      <c r="T5">
        <v>-2.7163105010986328</v>
      </c>
      <c r="U5">
        <v>-5.5943403244018555</v>
      </c>
      <c r="V5">
        <v>-3.2008368968963623</v>
      </c>
      <c r="W5">
        <v>-1.9915448427200317</v>
      </c>
      <c r="X5">
        <v>-2.0670452117919922</v>
      </c>
      <c r="Y5">
        <v>-4.2674295604228973E-2</v>
      </c>
      <c r="Z5">
        <v>-2.9524648562073708E-2</v>
      </c>
      <c r="AA5">
        <v>-0.88604921102523804</v>
      </c>
      <c r="AB5">
        <v>1.3021610975265503</v>
      </c>
      <c r="AC5">
        <v>0.74711823463439941</v>
      </c>
      <c r="AD5">
        <v>1.8330469131469727</v>
      </c>
      <c r="AE5">
        <v>4.1273622512817383</v>
      </c>
      <c r="AF5">
        <v>2.4923610687255859</v>
      </c>
      <c r="AG5">
        <v>8.7259247899055481E-2</v>
      </c>
      <c r="AH5">
        <v>5.0511727333068848</v>
      </c>
      <c r="AI5">
        <v>4.4447321891784668</v>
      </c>
      <c r="AJ5">
        <v>2.1750059127807617</v>
      </c>
      <c r="AK5">
        <v>-6.5750522613525391</v>
      </c>
      <c r="AL5">
        <v>-5.5451526641845703</v>
      </c>
      <c r="AM5">
        <v>-2.7392935752868652</v>
      </c>
      <c r="AN5">
        <v>-16.203933715820312</v>
      </c>
      <c r="AO5">
        <v>-14.082876205444336</v>
      </c>
      <c r="AP5">
        <v>-11.358875274658203</v>
      </c>
      <c r="AQ5">
        <v>-3.752103328704834</v>
      </c>
      <c r="AR5">
        <v>-2.217548131942749</v>
      </c>
      <c r="AS5">
        <v>-0.17355233430862427</v>
      </c>
      <c r="AT5">
        <v>10.255411148071289</v>
      </c>
      <c r="AU5">
        <v>7.9483957290649414</v>
      </c>
      <c r="AV5">
        <v>5.7974519729614258</v>
      </c>
    </row>
  </sheetData>
  <pageMargins left="0.75" right="0.75" top="1" bottom="1" header="0.5" footer="0.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sheetPr>
  <dimension ref="A1:AV5"/>
  <sheetViews>
    <sheetView workbookViewId="0">
      <selection activeCell="AE3" sqref="AE3:AM3"/>
    </sheetView>
  </sheetViews>
  <sheetFormatPr baseColWidth="10" defaultColWidth="8.6640625" defaultRowHeight="14.4"/>
  <sheetData>
    <row r="1" spans="1:48">
      <c r="A1" t="s">
        <v>91</v>
      </c>
      <c r="B1" t="s">
        <v>92</v>
      </c>
      <c r="C1" t="s">
        <v>90</v>
      </c>
      <c r="D1" t="s">
        <v>601</v>
      </c>
      <c r="E1" t="s">
        <v>602</v>
      </c>
      <c r="F1" t="s">
        <v>603</v>
      </c>
      <c r="G1" t="s">
        <v>604</v>
      </c>
      <c r="H1" t="s">
        <v>605</v>
      </c>
      <c r="I1" t="s">
        <v>606</v>
      </c>
      <c r="J1" t="s">
        <v>607</v>
      </c>
      <c r="K1" t="s">
        <v>608</v>
      </c>
      <c r="L1" t="s">
        <v>609</v>
      </c>
      <c r="M1" t="s">
        <v>610</v>
      </c>
      <c r="N1" t="s">
        <v>611</v>
      </c>
      <c r="O1" t="s">
        <v>612</v>
      </c>
      <c r="P1" t="s">
        <v>613</v>
      </c>
      <c r="Q1" t="s">
        <v>614</v>
      </c>
      <c r="R1" t="s">
        <v>615</v>
      </c>
      <c r="S1" t="s">
        <v>616</v>
      </c>
      <c r="T1" t="s">
        <v>617</v>
      </c>
      <c r="U1" t="s">
        <v>618</v>
      </c>
      <c r="V1" t="s">
        <v>619</v>
      </c>
      <c r="W1" t="s">
        <v>620</v>
      </c>
      <c r="X1" t="s">
        <v>621</v>
      </c>
      <c r="Y1" t="s">
        <v>622</v>
      </c>
      <c r="Z1" t="s">
        <v>623</v>
      </c>
      <c r="AA1" t="s">
        <v>624</v>
      </c>
      <c r="AB1" t="s">
        <v>625</v>
      </c>
      <c r="AC1" t="s">
        <v>626</v>
      </c>
      <c r="AD1" t="s">
        <v>627</v>
      </c>
      <c r="AE1" t="s">
        <v>628</v>
      </c>
      <c r="AF1" t="s">
        <v>629</v>
      </c>
      <c r="AG1" t="s">
        <v>630</v>
      </c>
      <c r="AH1" t="s">
        <v>631</v>
      </c>
      <c r="AI1" t="s">
        <v>632</v>
      </c>
      <c r="AJ1" t="s">
        <v>633</v>
      </c>
      <c r="AK1" t="s">
        <v>634</v>
      </c>
      <c r="AL1" t="s">
        <v>635</v>
      </c>
      <c r="AM1" t="s">
        <v>636</v>
      </c>
      <c r="AN1" t="s">
        <v>637</v>
      </c>
      <c r="AO1" t="s">
        <v>638</v>
      </c>
      <c r="AP1" t="s">
        <v>639</v>
      </c>
      <c r="AQ1" t="s">
        <v>640</v>
      </c>
      <c r="AR1" t="s">
        <v>641</v>
      </c>
      <c r="AS1" t="s">
        <v>642</v>
      </c>
      <c r="AT1" t="s">
        <v>643</v>
      </c>
      <c r="AU1" t="s">
        <v>644</v>
      </c>
      <c r="AV1" t="s">
        <v>645</v>
      </c>
    </row>
    <row r="2" spans="1:48">
      <c r="A2">
        <v>0</v>
      </c>
      <c r="B2" t="s">
        <v>166</v>
      </c>
      <c r="C2">
        <v>1</v>
      </c>
      <c r="D2">
        <v>-5.1576476544141769E-2</v>
      </c>
      <c r="E2">
        <v>-7.1682222187519073E-2</v>
      </c>
      <c r="F2">
        <v>9.5252570463344455E-4</v>
      </c>
      <c r="G2">
        <v>0.10071235150098801</v>
      </c>
      <c r="H2">
        <v>0.1295304000377655</v>
      </c>
      <c r="I2">
        <v>0.18836405873298645</v>
      </c>
      <c r="J2">
        <v>-7.8787326812744141E-2</v>
      </c>
      <c r="K2">
        <v>-0.12175337970256805</v>
      </c>
      <c r="L2">
        <v>-0.23162306845188141</v>
      </c>
      <c r="M2">
        <v>5.879889965057373</v>
      </c>
      <c r="N2">
        <v>9.9394035339355469</v>
      </c>
      <c r="O2">
        <v>19.385368347167969</v>
      </c>
      <c r="P2">
        <v>-11.118865966796875</v>
      </c>
      <c r="Q2">
        <v>-10.20378303527832</v>
      </c>
      <c r="R2">
        <v>-5.4494361877441406</v>
      </c>
      <c r="S2">
        <v>8.2841110229492187</v>
      </c>
      <c r="T2">
        <v>7.3543496131896973</v>
      </c>
      <c r="U2">
        <v>-1.4343860149383545</v>
      </c>
      <c r="V2">
        <v>-4.1281270980834961</v>
      </c>
      <c r="W2">
        <v>-6.881629467010498</v>
      </c>
      <c r="X2">
        <v>-8.1800775527954102</v>
      </c>
      <c r="Y2">
        <v>2.4969847202301025</v>
      </c>
      <c r="Z2">
        <v>2.6921637058258057</v>
      </c>
      <c r="AA2">
        <v>1.7007155418395996</v>
      </c>
      <c r="AB2">
        <v>-0.81432926654815674</v>
      </c>
      <c r="AC2">
        <v>-0.41283607482910156</v>
      </c>
      <c r="AD2">
        <v>1.3165618181228638</v>
      </c>
      <c r="AN2">
        <v>-1.5870908498764038</v>
      </c>
      <c r="AO2">
        <v>1.1899656057357788</v>
      </c>
      <c r="AP2">
        <v>-7.2964920997619629</v>
      </c>
      <c r="AQ2">
        <v>5.5318450927734375</v>
      </c>
      <c r="AR2">
        <v>6.2966289520263672</v>
      </c>
      <c r="AS2">
        <v>2.5523571968078613</v>
      </c>
      <c r="AT2">
        <v>-4.6067466735839844</v>
      </c>
      <c r="AU2">
        <v>-7.2689414024353027</v>
      </c>
      <c r="AV2">
        <v>-4.9405824393033981E-2</v>
      </c>
    </row>
    <row r="3" spans="1:48">
      <c r="A3">
        <v>0</v>
      </c>
      <c r="B3" t="s">
        <v>149</v>
      </c>
      <c r="C3">
        <v>2</v>
      </c>
      <c r="D3">
        <v>-0.37189280986785889</v>
      </c>
      <c r="E3">
        <v>-0.30435997247695923</v>
      </c>
      <c r="F3">
        <v>-0.24281880259513855</v>
      </c>
      <c r="G3">
        <v>1.1195876635611057E-2</v>
      </c>
      <c r="H3">
        <v>9.0665491297841072E-3</v>
      </c>
      <c r="I3">
        <v>0.10266654193401337</v>
      </c>
      <c r="J3">
        <v>0.13076344132423401</v>
      </c>
      <c r="K3">
        <v>0.10436028242111206</v>
      </c>
      <c r="L3">
        <v>-2.0717261359095573E-2</v>
      </c>
      <c r="M3">
        <v>0.14722347259521484</v>
      </c>
      <c r="N3">
        <v>1.7338203191757202</v>
      </c>
      <c r="O3">
        <v>9.2617988586425781</v>
      </c>
      <c r="P3">
        <v>7.1261448860168457</v>
      </c>
      <c r="Q3">
        <v>7.6043477058410645</v>
      </c>
      <c r="R3">
        <v>10.116422653198242</v>
      </c>
      <c r="S3">
        <v>-6.2945156097412109</v>
      </c>
      <c r="T3">
        <v>-6.5287408828735352</v>
      </c>
      <c r="U3">
        <v>-12.534016609191895</v>
      </c>
      <c r="V3">
        <v>-2.3915133476257324</v>
      </c>
      <c r="W3">
        <v>-2.1697454452514648</v>
      </c>
      <c r="X3">
        <v>-3.9356567859649658</v>
      </c>
      <c r="Y3">
        <v>-0.11410647630691528</v>
      </c>
      <c r="Z3">
        <v>-0.25907084345817566</v>
      </c>
      <c r="AA3">
        <v>-0.18279315531253815</v>
      </c>
      <c r="AB3">
        <v>0.98638200759887695</v>
      </c>
      <c r="AC3">
        <v>0.90328502655029297</v>
      </c>
      <c r="AD3">
        <v>1.709068775177002</v>
      </c>
      <c r="AE3">
        <v>0</v>
      </c>
      <c r="AF3">
        <v>0</v>
      </c>
      <c r="AG3">
        <v>0</v>
      </c>
      <c r="AH3">
        <v>0</v>
      </c>
      <c r="AI3">
        <v>0</v>
      </c>
      <c r="AJ3">
        <v>0</v>
      </c>
      <c r="AK3">
        <v>0</v>
      </c>
      <c r="AL3">
        <v>0</v>
      </c>
      <c r="AM3">
        <v>0</v>
      </c>
      <c r="AN3">
        <v>-0.26792252063751221</v>
      </c>
      <c r="AO3">
        <v>-0.1453842967748642</v>
      </c>
      <c r="AP3">
        <v>-6.1398968696594238</v>
      </c>
      <c r="AQ3">
        <v>-7.162752628326416</v>
      </c>
      <c r="AR3">
        <v>-6.1121459007263184</v>
      </c>
      <c r="AS3">
        <v>-8.873438835144043</v>
      </c>
      <c r="AT3">
        <v>6.4291634559631348</v>
      </c>
      <c r="AU3">
        <v>4.6460151672363281</v>
      </c>
      <c r="AV3">
        <v>10.127105712890625</v>
      </c>
    </row>
    <row r="4" spans="1:48">
      <c r="A4">
        <v>0</v>
      </c>
      <c r="B4" t="s">
        <v>167</v>
      </c>
      <c r="C4">
        <v>3</v>
      </c>
      <c r="M4">
        <v>7.9490752220153809</v>
      </c>
      <c r="N4">
        <v>8.7349662780761719</v>
      </c>
      <c r="O4">
        <v>10.305868148803711</v>
      </c>
      <c r="P4">
        <v>-5.0193886756896973</v>
      </c>
      <c r="Q4">
        <v>-5.1832261085510254</v>
      </c>
      <c r="R4">
        <v>-2.2408993244171143</v>
      </c>
      <c r="S4">
        <v>1.7549091577529907</v>
      </c>
      <c r="T4">
        <v>1.9093673229217529</v>
      </c>
      <c r="U4">
        <v>-2.2762746810913086</v>
      </c>
      <c r="V4">
        <v>-3.0043509006500244</v>
      </c>
      <c r="W4">
        <v>-2.4845654964447021</v>
      </c>
      <c r="X4">
        <v>-4.4600605964660645</v>
      </c>
      <c r="Y4">
        <v>1.7761979103088379</v>
      </c>
      <c r="Z4">
        <v>2.3551807403564453</v>
      </c>
      <c r="AA4">
        <v>1.1875308752059937</v>
      </c>
      <c r="AB4">
        <v>-0.51158827543258667</v>
      </c>
      <c r="AC4">
        <v>-1.4881855249404907</v>
      </c>
      <c r="AD4">
        <v>0.75671893358230591</v>
      </c>
      <c r="AE4">
        <v>-0.61622828245162964</v>
      </c>
      <c r="AF4">
        <v>-3.2755069732666016</v>
      </c>
      <c r="AG4">
        <v>-2.4727399349212646</v>
      </c>
      <c r="AH4">
        <v>3.018965482711792</v>
      </c>
      <c r="AI4">
        <v>1.6284319162368774</v>
      </c>
      <c r="AJ4">
        <v>1.3971896171569824</v>
      </c>
      <c r="AK4">
        <v>-2.6704306602478027</v>
      </c>
      <c r="AL4">
        <v>-0.30150651931762695</v>
      </c>
      <c r="AM4">
        <v>-0.46701991558074951</v>
      </c>
      <c r="AN4">
        <v>-7.6906285285949707</v>
      </c>
      <c r="AO4">
        <v>-3.761244535446167</v>
      </c>
      <c r="AP4">
        <v>-3.7188410758972168</v>
      </c>
      <c r="AQ4">
        <v>-1.9029285907745361</v>
      </c>
      <c r="AR4">
        <v>9.4916790723800659E-2</v>
      </c>
      <c r="AS4">
        <v>-0.94563859701156616</v>
      </c>
      <c r="AT4">
        <v>4.8961191177368164</v>
      </c>
      <c r="AU4">
        <v>1.4978184700012207</v>
      </c>
      <c r="AV4">
        <v>2.8906292915344238</v>
      </c>
    </row>
    <row r="5" spans="1:48">
      <c r="A5">
        <v>0</v>
      </c>
      <c r="B5" t="s">
        <v>150</v>
      </c>
      <c r="C5">
        <v>4</v>
      </c>
      <c r="M5">
        <v>13.436349868774414</v>
      </c>
      <c r="N5">
        <v>7.0449643135070801</v>
      </c>
      <c r="O5">
        <v>7.6615638732910156</v>
      </c>
      <c r="P5">
        <v>1.8987312316894531</v>
      </c>
      <c r="Q5">
        <v>2.0260040760040283</v>
      </c>
      <c r="R5">
        <v>-7.5199738144874573E-2</v>
      </c>
      <c r="S5">
        <v>-7.8807249069213867</v>
      </c>
      <c r="T5">
        <v>-5.0465617179870605</v>
      </c>
      <c r="U5">
        <v>-3.6474983692169189</v>
      </c>
      <c r="V5">
        <v>-4.8511452674865723</v>
      </c>
      <c r="W5">
        <v>-2.9600820541381836</v>
      </c>
      <c r="X5">
        <v>-4.155250072479248</v>
      </c>
      <c r="Y5">
        <v>1.5780378580093384</v>
      </c>
      <c r="Z5">
        <v>1.4622669219970703</v>
      </c>
      <c r="AA5">
        <v>2.013906717300415</v>
      </c>
      <c r="AB5">
        <v>0.70711374282836914</v>
      </c>
      <c r="AC5">
        <v>-0.39143040776252747</v>
      </c>
      <c r="AD5">
        <v>-0.59009754657745361</v>
      </c>
      <c r="AE5">
        <v>8.8159008026123047</v>
      </c>
      <c r="AF5">
        <v>6.278599739074707</v>
      </c>
      <c r="AG5">
        <v>5.6639447212219238</v>
      </c>
      <c r="AH5">
        <v>-5.128541961312294E-2</v>
      </c>
      <c r="AI5">
        <v>-1.2214616537094116</v>
      </c>
      <c r="AJ5">
        <v>-1.0402041673660278</v>
      </c>
      <c r="AK5">
        <v>-3.6921977996826172</v>
      </c>
      <c r="AL5">
        <v>-1.2543975114822388</v>
      </c>
      <c r="AM5">
        <v>-1.2353473901748657</v>
      </c>
      <c r="AN5">
        <v>-16.184652328491211</v>
      </c>
      <c r="AO5">
        <v>-8.7139453887939453</v>
      </c>
      <c r="AP5">
        <v>-6.4777917861938477</v>
      </c>
      <c r="AQ5">
        <v>-4.1995220184326172</v>
      </c>
      <c r="AR5">
        <v>-2.7828352451324463</v>
      </c>
      <c r="AS5">
        <v>-0.94272422790527344</v>
      </c>
      <c r="AT5">
        <v>11.143610954284668</v>
      </c>
      <c r="AU5">
        <v>6.5900073051452637</v>
      </c>
      <c r="AV5">
        <v>4.3122239112854004</v>
      </c>
    </row>
  </sheetData>
  <pageMargins left="0.75" right="0.75" top="1" bottom="1" header="0.5" footer="0.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sheetPr>
  <dimension ref="A1:J77"/>
  <sheetViews>
    <sheetView workbookViewId="0">
      <selection activeCell="G1" sqref="G1:G1048576"/>
    </sheetView>
  </sheetViews>
  <sheetFormatPr baseColWidth="10" defaultColWidth="8.6640625" defaultRowHeight="14.4"/>
  <cols>
    <col min="4" max="4" width="12" customWidth="1"/>
    <col min="7" max="7" width="49.6640625" customWidth="1"/>
    <col min="8" max="8" width="21" bestFit="1" customWidth="1"/>
  </cols>
  <sheetData>
    <row r="1" spans="1:10">
      <c r="A1" t="s">
        <v>42</v>
      </c>
      <c r="B1" t="s">
        <v>106</v>
      </c>
      <c r="C1" t="s">
        <v>96</v>
      </c>
      <c r="D1" t="s">
        <v>286</v>
      </c>
      <c r="E1" t="s">
        <v>292</v>
      </c>
      <c r="F1" t="s">
        <v>288</v>
      </c>
      <c r="G1" t="s">
        <v>291</v>
      </c>
      <c r="H1" t="s">
        <v>289</v>
      </c>
      <c r="I1" t="s">
        <v>173</v>
      </c>
      <c r="J1" t="s">
        <v>172</v>
      </c>
    </row>
    <row r="2" spans="1:10">
      <c r="A2" t="s">
        <v>8</v>
      </c>
      <c r="B2" t="s">
        <v>166</v>
      </c>
      <c r="C2" t="s">
        <v>46</v>
      </c>
      <c r="D2">
        <v>0.40148984542107069</v>
      </c>
      <c r="E2">
        <v>0.10740081071164929</v>
      </c>
      <c r="F2">
        <v>0</v>
      </c>
      <c r="G2">
        <v>0.46285389374364866</v>
      </c>
      <c r="H2">
        <v>6.8480822505309485E-3</v>
      </c>
      <c r="I2">
        <v>3.1829132826776065E-3</v>
      </c>
      <c r="J2">
        <v>4.2616840351450266E-3</v>
      </c>
    </row>
    <row r="3" spans="1:10">
      <c r="A3" t="s">
        <v>8</v>
      </c>
      <c r="B3" t="s">
        <v>166</v>
      </c>
      <c r="C3" t="s">
        <v>47</v>
      </c>
      <c r="D3">
        <v>0.37894986524167579</v>
      </c>
      <c r="E3">
        <v>9.9396003029418825E-2</v>
      </c>
      <c r="F3">
        <v>0</v>
      </c>
      <c r="G3">
        <v>0.39750736266007591</v>
      </c>
      <c r="H3">
        <v>5.2173747856672789E-3</v>
      </c>
      <c r="I3">
        <v>3.3381625591533529E-2</v>
      </c>
      <c r="J3">
        <v>5.366389792313222E-3</v>
      </c>
    </row>
    <row r="4" spans="1:10">
      <c r="A4" t="s">
        <v>8</v>
      </c>
      <c r="B4" t="s">
        <v>166</v>
      </c>
      <c r="C4" t="s">
        <v>48</v>
      </c>
      <c r="D4">
        <v>0.31735544523401071</v>
      </c>
      <c r="E4">
        <v>0.13910202462627203</v>
      </c>
      <c r="F4">
        <v>0</v>
      </c>
      <c r="G4">
        <v>0.44745796818895067</v>
      </c>
      <c r="H4">
        <v>9.2952650676900415E-3</v>
      </c>
      <c r="I4">
        <v>0</v>
      </c>
      <c r="J4">
        <v>4.6124884567616785E-3</v>
      </c>
    </row>
    <row r="5" spans="1:10">
      <c r="A5" t="s">
        <v>8</v>
      </c>
      <c r="B5" t="s">
        <v>149</v>
      </c>
      <c r="C5" t="s">
        <v>46</v>
      </c>
      <c r="D5">
        <v>0.40115480429749328</v>
      </c>
      <c r="E5">
        <v>7.6627655388739377E-2</v>
      </c>
      <c r="F5">
        <v>0</v>
      </c>
      <c r="G5">
        <v>0.50566337132821904</v>
      </c>
      <c r="H5">
        <v>3.6082594175279007E-3</v>
      </c>
      <c r="I5">
        <v>9.9474894873765847E-4</v>
      </c>
      <c r="J5">
        <v>1.9787073489892465E-3</v>
      </c>
    </row>
    <row r="6" spans="1:10">
      <c r="A6" t="s">
        <v>8</v>
      </c>
      <c r="B6" t="s">
        <v>149</v>
      </c>
      <c r="C6" t="s">
        <v>47</v>
      </c>
      <c r="D6">
        <v>0.3681055003749219</v>
      </c>
      <c r="E6">
        <v>9.3861116511331014E-2</v>
      </c>
      <c r="F6">
        <v>0</v>
      </c>
      <c r="G6">
        <v>0.44606352294639917</v>
      </c>
      <c r="H6">
        <v>4.2478333716205437E-3</v>
      </c>
      <c r="I6">
        <v>2.5078535586037065E-2</v>
      </c>
      <c r="J6">
        <v>2.2958817694798657E-3</v>
      </c>
    </row>
    <row r="7" spans="1:10">
      <c r="A7" t="s">
        <v>8</v>
      </c>
      <c r="B7" t="s">
        <v>149</v>
      </c>
      <c r="C7" t="s">
        <v>48</v>
      </c>
      <c r="D7">
        <v>0.44585134312526775</v>
      </c>
      <c r="E7">
        <v>2.4107273980798267E-2</v>
      </c>
      <c r="F7">
        <v>0</v>
      </c>
      <c r="G7">
        <v>0.49794485019424312</v>
      </c>
      <c r="H7">
        <v>0</v>
      </c>
      <c r="I7">
        <v>0</v>
      </c>
      <c r="J7">
        <v>0</v>
      </c>
    </row>
    <row r="8" spans="1:10">
      <c r="A8" t="s">
        <v>8</v>
      </c>
      <c r="B8" t="s">
        <v>167</v>
      </c>
      <c r="C8" t="s">
        <v>46</v>
      </c>
      <c r="D8">
        <v>0.4363000459530087</v>
      </c>
      <c r="E8">
        <v>8.6583425837205935E-2</v>
      </c>
      <c r="F8">
        <v>2.098710882387423E-2</v>
      </c>
      <c r="G8">
        <v>0.45612941938592066</v>
      </c>
      <c r="H8">
        <v>0</v>
      </c>
      <c r="I8">
        <v>0</v>
      </c>
      <c r="J8">
        <v>0</v>
      </c>
    </row>
    <row r="9" spans="1:10">
      <c r="A9" t="s">
        <v>8</v>
      </c>
      <c r="B9" t="s">
        <v>167</v>
      </c>
      <c r="C9" t="s">
        <v>47</v>
      </c>
      <c r="D9">
        <v>0.4220950036540852</v>
      </c>
      <c r="E9">
        <v>8.2088833265707636E-2</v>
      </c>
      <c r="F9">
        <v>8.0057030926996092E-2</v>
      </c>
      <c r="G9">
        <v>0.41459638508548052</v>
      </c>
      <c r="H9">
        <v>0</v>
      </c>
      <c r="I9">
        <v>6.4597295440552908E-4</v>
      </c>
      <c r="J9">
        <v>0</v>
      </c>
    </row>
    <row r="10" spans="1:10">
      <c r="A10" t="s">
        <v>8</v>
      </c>
      <c r="B10" t="s">
        <v>167</v>
      </c>
      <c r="C10" t="s">
        <v>48</v>
      </c>
      <c r="D10">
        <v>0.34754033155987213</v>
      </c>
      <c r="E10">
        <v>5.7942392283748131E-2</v>
      </c>
      <c r="F10">
        <v>0.10163934383683129</v>
      </c>
      <c r="G10">
        <v>0.42772813570146817</v>
      </c>
      <c r="H10">
        <v>0</v>
      </c>
      <c r="I10">
        <v>5.2168515712397662E-3</v>
      </c>
      <c r="J10">
        <v>0</v>
      </c>
    </row>
    <row r="11" spans="1:10">
      <c r="A11" t="s">
        <v>8</v>
      </c>
      <c r="B11" t="s">
        <v>150</v>
      </c>
      <c r="C11" t="s">
        <v>46</v>
      </c>
      <c r="D11">
        <v>0.43260533309177895</v>
      </c>
      <c r="E11">
        <v>0.11311666928106126</v>
      </c>
      <c r="F11">
        <v>5.0662051411076596E-2</v>
      </c>
      <c r="G11">
        <v>0.39102617243873727</v>
      </c>
      <c r="H11">
        <v>0</v>
      </c>
      <c r="I11">
        <v>0</v>
      </c>
      <c r="J11">
        <v>5.9583526527762264E-3</v>
      </c>
    </row>
    <row r="12" spans="1:10">
      <c r="A12" t="s">
        <v>8</v>
      </c>
      <c r="B12" t="s">
        <v>150</v>
      </c>
      <c r="C12" t="s">
        <v>47</v>
      </c>
      <c r="D12">
        <v>0.3680867857484299</v>
      </c>
      <c r="E12">
        <v>0.1005507983821466</v>
      </c>
      <c r="F12">
        <v>0.12989330388615639</v>
      </c>
      <c r="G12">
        <v>0.37328888272036259</v>
      </c>
      <c r="H12">
        <v>0</v>
      </c>
      <c r="I12">
        <v>4.7215138204544762E-3</v>
      </c>
      <c r="J12">
        <v>7.7663351636747518E-3</v>
      </c>
    </row>
    <row r="13" spans="1:10">
      <c r="A13" t="s">
        <v>8</v>
      </c>
      <c r="B13" t="s">
        <v>150</v>
      </c>
      <c r="C13" t="s">
        <v>48</v>
      </c>
      <c r="D13">
        <v>0.24265140357535206</v>
      </c>
      <c r="E13">
        <v>6.6850339043276114E-2</v>
      </c>
      <c r="F13">
        <v>0.14462603976559396</v>
      </c>
      <c r="G13">
        <v>0.51926564189787139</v>
      </c>
      <c r="H13">
        <v>0</v>
      </c>
      <c r="I13">
        <v>3.9710794809019187E-3</v>
      </c>
      <c r="J13">
        <v>9.9502400481976134E-3</v>
      </c>
    </row>
    <row r="14" spans="1:10">
      <c r="A14" t="s">
        <v>43</v>
      </c>
      <c r="B14" t="s">
        <v>166</v>
      </c>
      <c r="C14" t="s">
        <v>49</v>
      </c>
      <c r="D14">
        <v>0.40135217624094793</v>
      </c>
      <c r="E14">
        <v>0.10739099092840938</v>
      </c>
      <c r="F14">
        <v>0</v>
      </c>
      <c r="G14">
        <v>0.4630186753888238</v>
      </c>
      <c r="H14">
        <v>6.8644665162280001E-3</v>
      </c>
      <c r="I14">
        <v>3.1813214248953624E-3</v>
      </c>
      <c r="J14">
        <v>4.2727022210247087E-3</v>
      </c>
    </row>
    <row r="15" spans="1:10">
      <c r="A15" t="s">
        <v>43</v>
      </c>
      <c r="B15" t="s">
        <v>166</v>
      </c>
      <c r="C15" t="s">
        <v>50</v>
      </c>
      <c r="D15">
        <v>0.38892806417268788</v>
      </c>
      <c r="E15">
        <v>0.10290109407728423</v>
      </c>
      <c r="F15">
        <v>0</v>
      </c>
      <c r="G15">
        <v>0.4274347711734377</v>
      </c>
      <c r="H15">
        <v>5.9346268650093247E-3</v>
      </c>
      <c r="I15">
        <v>2.1241445771973694E-2</v>
      </c>
      <c r="J15">
        <v>4.9416572475674183E-3</v>
      </c>
    </row>
    <row r="16" spans="1:10">
      <c r="A16" t="s">
        <v>43</v>
      </c>
      <c r="B16" t="s">
        <v>166</v>
      </c>
      <c r="C16" t="s">
        <v>51</v>
      </c>
      <c r="D16">
        <v>0.3272735908427265</v>
      </c>
      <c r="E16">
        <v>0.1342581154962231</v>
      </c>
      <c r="F16">
        <v>0</v>
      </c>
      <c r="G16">
        <v>0.43858012461667506</v>
      </c>
      <c r="H16">
        <v>8.738969809542212E-3</v>
      </c>
      <c r="I16">
        <v>5.0133376047825301E-3</v>
      </c>
      <c r="J16">
        <v>4.5900447370305266E-3</v>
      </c>
    </row>
    <row r="17" spans="1:10">
      <c r="A17" t="s">
        <v>43</v>
      </c>
      <c r="B17" t="s">
        <v>149</v>
      </c>
      <c r="C17" t="s">
        <v>49</v>
      </c>
      <c r="D17">
        <v>0.3999649665718365</v>
      </c>
      <c r="E17">
        <v>7.6921850865583896E-2</v>
      </c>
      <c r="F17">
        <v>0</v>
      </c>
      <c r="G17">
        <v>0.506654207823379</v>
      </c>
      <c r="H17">
        <v>3.6620420616801331E-3</v>
      </c>
      <c r="I17">
        <v>1.0098482076827757E-3</v>
      </c>
      <c r="J17">
        <v>2.008742077527445E-3</v>
      </c>
    </row>
    <row r="18" spans="1:10">
      <c r="A18" t="s">
        <v>43</v>
      </c>
      <c r="B18" t="s">
        <v>149</v>
      </c>
      <c r="C18" t="s">
        <v>50</v>
      </c>
      <c r="D18">
        <v>0.39384023277099373</v>
      </c>
      <c r="E18">
        <v>8.2189709737016364E-2</v>
      </c>
      <c r="F18">
        <v>0</v>
      </c>
      <c r="G18">
        <v>0.46960173634675328</v>
      </c>
      <c r="H18">
        <v>3.675877041652102E-3</v>
      </c>
      <c r="I18">
        <v>1.3198508937209724E-2</v>
      </c>
      <c r="J18">
        <v>2.0035619188102927E-3</v>
      </c>
    </row>
    <row r="19" spans="1:10">
      <c r="A19" t="s">
        <v>43</v>
      </c>
      <c r="B19" t="s">
        <v>149</v>
      </c>
      <c r="C19" t="s">
        <v>51</v>
      </c>
      <c r="D19">
        <v>0.4131222424668779</v>
      </c>
      <c r="E19">
        <v>3.4573599941856249E-2</v>
      </c>
      <c r="F19">
        <v>0</v>
      </c>
      <c r="G19">
        <v>0.50668895037883366</v>
      </c>
      <c r="H19">
        <v>6.2786218605390511E-4</v>
      </c>
      <c r="I19">
        <v>3.915200098474016E-3</v>
      </c>
      <c r="J19">
        <v>3.5842748868307006E-4</v>
      </c>
    </row>
    <row r="20" spans="1:10">
      <c r="A20" t="s">
        <v>43</v>
      </c>
      <c r="B20" t="s">
        <v>167</v>
      </c>
      <c r="C20" t="s">
        <v>49</v>
      </c>
      <c r="D20">
        <v>0.43796741713652365</v>
      </c>
      <c r="E20">
        <v>8.5676269241625205E-2</v>
      </c>
      <c r="F20">
        <v>3.5850830094219736E-2</v>
      </c>
      <c r="G20">
        <v>0.44024718223249398</v>
      </c>
      <c r="H20">
        <v>0</v>
      </c>
      <c r="I20">
        <v>1.625342864907297E-4</v>
      </c>
      <c r="J20">
        <v>0</v>
      </c>
    </row>
    <row r="21" spans="1:10">
      <c r="A21" t="s">
        <v>43</v>
      </c>
      <c r="B21" t="s">
        <v>167</v>
      </c>
      <c r="C21" t="s">
        <v>50</v>
      </c>
      <c r="D21">
        <v>0.40344480910629388</v>
      </c>
      <c r="E21">
        <v>7.5756459817394248E-2</v>
      </c>
      <c r="F21">
        <v>8.4100740523188541E-2</v>
      </c>
      <c r="G21">
        <v>0.42090678116829533</v>
      </c>
      <c r="H21">
        <v>0</v>
      </c>
      <c r="I21">
        <v>1.6116059648285607E-3</v>
      </c>
      <c r="J21">
        <v>0</v>
      </c>
    </row>
    <row r="22" spans="1:10">
      <c r="A22" t="s">
        <v>43</v>
      </c>
      <c r="B22" t="s">
        <v>167</v>
      </c>
      <c r="C22" t="s">
        <v>51</v>
      </c>
      <c r="D22">
        <v>0.33853741877829369</v>
      </c>
      <c r="E22">
        <v>6.3639538047362137E-2</v>
      </c>
      <c r="F22">
        <v>9.3293648399992726E-2</v>
      </c>
      <c r="G22">
        <v>0.44782135927356026</v>
      </c>
      <c r="H22">
        <v>0</v>
      </c>
      <c r="I22">
        <v>4.4839605072358223E-3</v>
      </c>
      <c r="J22">
        <v>0</v>
      </c>
    </row>
    <row r="23" spans="1:10">
      <c r="A23" t="s">
        <v>43</v>
      </c>
      <c r="B23" t="s">
        <v>150</v>
      </c>
      <c r="C23" t="s">
        <v>49</v>
      </c>
      <c r="D23">
        <v>0.41863180713062476</v>
      </c>
      <c r="E23">
        <v>0.10808879312329871</v>
      </c>
      <c r="F23">
        <v>7.0439190711575936E-2</v>
      </c>
      <c r="G23">
        <v>0.38410930722507436</v>
      </c>
      <c r="H23">
        <v>0</v>
      </c>
      <c r="I23">
        <v>1.6356345920939084E-3</v>
      </c>
      <c r="J23">
        <v>7.0101257864774837E-3</v>
      </c>
    </row>
    <row r="24" spans="1:10">
      <c r="A24" t="s">
        <v>43</v>
      </c>
      <c r="B24" t="s">
        <v>150</v>
      </c>
      <c r="C24" t="s">
        <v>50</v>
      </c>
      <c r="D24">
        <v>0.35054046378542203</v>
      </c>
      <c r="E24">
        <v>9.7598652697860458E-2</v>
      </c>
      <c r="F24">
        <v>0.13460135216610206</v>
      </c>
      <c r="G24">
        <v>0.39014538138283239</v>
      </c>
      <c r="H24">
        <v>0</v>
      </c>
      <c r="I24">
        <v>4.4182113960188289E-3</v>
      </c>
      <c r="J24">
        <v>7.922974462255334E-3</v>
      </c>
    </row>
    <row r="25" spans="1:10">
      <c r="A25" t="s">
        <v>43</v>
      </c>
      <c r="B25" t="s">
        <v>150</v>
      </c>
      <c r="C25" t="s">
        <v>51</v>
      </c>
      <c r="D25">
        <v>0.22732372431405648</v>
      </c>
      <c r="E25">
        <v>6.7501875369639988E-2</v>
      </c>
      <c r="F25">
        <v>0.13852711765921893</v>
      </c>
      <c r="G25">
        <v>0.54643490849782028</v>
      </c>
      <c r="H25">
        <v>0</v>
      </c>
      <c r="I25">
        <v>3.0895521997243432E-3</v>
      </c>
      <c r="J25">
        <v>7.7414179636898289E-3</v>
      </c>
    </row>
    <row r="26" spans="1:10">
      <c r="A26" t="s">
        <v>44</v>
      </c>
      <c r="B26" t="s">
        <v>166</v>
      </c>
      <c r="C26" t="s">
        <v>52</v>
      </c>
      <c r="D26">
        <v>0.33505813057977835</v>
      </c>
      <c r="E26">
        <v>5.8095637362449708E-2</v>
      </c>
      <c r="F26">
        <v>0</v>
      </c>
      <c r="G26">
        <v>0.55344818393185824</v>
      </c>
      <c r="H26">
        <v>1.6259499474957979E-2</v>
      </c>
      <c r="I26">
        <v>1.086796206859908E-2</v>
      </c>
      <c r="J26">
        <v>9.3761584488413034E-3</v>
      </c>
    </row>
    <row r="27" spans="1:10">
      <c r="A27" t="s">
        <v>44</v>
      </c>
      <c r="B27" t="s">
        <v>166</v>
      </c>
      <c r="C27" t="s">
        <v>53</v>
      </c>
      <c r="D27">
        <v>0.33322734600159987</v>
      </c>
      <c r="E27">
        <v>0.10134013956202288</v>
      </c>
      <c r="F27">
        <v>0</v>
      </c>
      <c r="G27">
        <v>0.54597626196099791</v>
      </c>
      <c r="H27">
        <v>4.1006197979032892E-3</v>
      </c>
      <c r="I27">
        <v>1.5787711528891548E-3</v>
      </c>
      <c r="J27">
        <v>2.6548469071531436E-3</v>
      </c>
    </row>
    <row r="28" spans="1:10">
      <c r="A28" t="s">
        <v>44</v>
      </c>
      <c r="B28" t="s">
        <v>166</v>
      </c>
      <c r="C28" t="s">
        <v>54</v>
      </c>
      <c r="D28">
        <v>0.34110091251532215</v>
      </c>
      <c r="E28">
        <v>0.10718944995659692</v>
      </c>
      <c r="F28">
        <v>0</v>
      </c>
      <c r="G28">
        <v>0.53238774589122184</v>
      </c>
      <c r="H28">
        <v>2.9841767506642411E-3</v>
      </c>
      <c r="I28">
        <v>2.3831432717957689E-3</v>
      </c>
      <c r="J28">
        <v>2.2151056537674857E-3</v>
      </c>
    </row>
    <row r="29" spans="1:10">
      <c r="A29" t="s">
        <v>44</v>
      </c>
      <c r="B29" t="s">
        <v>166</v>
      </c>
      <c r="C29" t="s">
        <v>55</v>
      </c>
      <c r="D29">
        <v>0.43134809938212804</v>
      </c>
      <c r="E29">
        <v>0.130761505874878</v>
      </c>
      <c r="F29">
        <v>0</v>
      </c>
      <c r="G29">
        <v>0.37756385207502152</v>
      </c>
      <c r="H29">
        <v>2.7948055365953702E-3</v>
      </c>
      <c r="I29">
        <v>1.9743485260215948E-2</v>
      </c>
      <c r="J29">
        <v>4.7436167312153894E-3</v>
      </c>
    </row>
    <row r="30" spans="1:10">
      <c r="A30" t="s">
        <v>44</v>
      </c>
      <c r="B30" t="s">
        <v>166</v>
      </c>
      <c r="C30" t="s">
        <v>56</v>
      </c>
      <c r="D30">
        <v>0.43134809938212815</v>
      </c>
      <c r="E30">
        <v>0.13076150587487798</v>
      </c>
      <c r="F30">
        <v>0</v>
      </c>
      <c r="G30">
        <v>0.37756385207502158</v>
      </c>
      <c r="H30">
        <v>2.7948055365953702E-3</v>
      </c>
      <c r="I30">
        <v>1.974348526021592E-2</v>
      </c>
      <c r="J30">
        <v>4.7436167312153825E-3</v>
      </c>
    </row>
    <row r="31" spans="1:10">
      <c r="A31" t="s">
        <v>44</v>
      </c>
      <c r="B31" t="s">
        <v>166</v>
      </c>
      <c r="C31" t="s">
        <v>57</v>
      </c>
      <c r="D31">
        <v>0.42263070507012918</v>
      </c>
      <c r="E31">
        <v>0.13531424130047809</v>
      </c>
      <c r="F31">
        <v>0</v>
      </c>
      <c r="G31">
        <v>0.36030311885196609</v>
      </c>
      <c r="H31">
        <v>4.914945630155064E-3</v>
      </c>
      <c r="I31">
        <v>5.6526408961846573E-3</v>
      </c>
      <c r="J31">
        <v>5.3898465047283722E-3</v>
      </c>
    </row>
    <row r="32" spans="1:10">
      <c r="A32" t="s">
        <v>44</v>
      </c>
      <c r="B32" t="s">
        <v>166</v>
      </c>
      <c r="C32" t="s">
        <v>58</v>
      </c>
      <c r="D32">
        <v>0.42358885434391053</v>
      </c>
      <c r="E32">
        <v>0.133064258245952</v>
      </c>
      <c r="F32">
        <v>0</v>
      </c>
      <c r="G32">
        <v>0.36081223905900073</v>
      </c>
      <c r="H32">
        <v>6.3314168648823674E-3</v>
      </c>
      <c r="I32">
        <v>0</v>
      </c>
      <c r="J32">
        <v>5.7126874561881846E-3</v>
      </c>
    </row>
    <row r="33" spans="1:10">
      <c r="A33" t="s">
        <v>44</v>
      </c>
      <c r="B33" t="s">
        <v>166</v>
      </c>
      <c r="C33" t="s">
        <v>59</v>
      </c>
      <c r="D33">
        <v>0.44494150178555808</v>
      </c>
      <c r="E33">
        <v>0.11414004504453353</v>
      </c>
      <c r="F33">
        <v>0</v>
      </c>
      <c r="G33">
        <v>0.41351455381539004</v>
      </c>
      <c r="H33">
        <v>1.5752741365246733E-2</v>
      </c>
      <c r="I33">
        <v>0</v>
      </c>
      <c r="J33">
        <v>7.6132941028592945E-3</v>
      </c>
    </row>
    <row r="34" spans="1:10">
      <c r="A34" t="s">
        <v>44</v>
      </c>
      <c r="B34" t="s">
        <v>166</v>
      </c>
      <c r="C34" t="s">
        <v>60</v>
      </c>
      <c r="D34">
        <v>0.40623732943311364</v>
      </c>
      <c r="E34">
        <v>0.10759932970837432</v>
      </c>
      <c r="F34">
        <v>0</v>
      </c>
      <c r="G34">
        <v>0.37053948261488306</v>
      </c>
      <c r="H34">
        <v>1.6240103947168028E-3</v>
      </c>
      <c r="I34">
        <v>2.5380010957963859E-2</v>
      </c>
      <c r="J34">
        <v>7.0482718225050049E-4</v>
      </c>
    </row>
    <row r="35" spans="1:10">
      <c r="A35" t="s">
        <v>44</v>
      </c>
      <c r="B35" t="s">
        <v>166</v>
      </c>
      <c r="C35" t="s">
        <v>61</v>
      </c>
      <c r="D35">
        <v>0.37511842195633055</v>
      </c>
      <c r="E35">
        <v>6.9211171740404656E-2</v>
      </c>
      <c r="F35">
        <v>0</v>
      </c>
      <c r="G35">
        <v>0.50108911167205095</v>
      </c>
      <c r="H35">
        <v>6.3838836591471161E-3</v>
      </c>
      <c r="I35">
        <v>2.5246882479020051E-2</v>
      </c>
      <c r="J35">
        <v>3.3440211258574126E-3</v>
      </c>
    </row>
    <row r="36" spans="1:10">
      <c r="A36" t="s">
        <v>44</v>
      </c>
      <c r="B36" t="s">
        <v>149</v>
      </c>
      <c r="C36" t="s">
        <v>52</v>
      </c>
      <c r="D36">
        <v>0.36967262492895581</v>
      </c>
      <c r="E36">
        <v>3.4599845178844596E-2</v>
      </c>
      <c r="F36">
        <v>0</v>
      </c>
      <c r="G36">
        <v>0.57200228814694709</v>
      </c>
      <c r="H36">
        <v>1.044822830567476E-2</v>
      </c>
      <c r="I36">
        <v>8.1055113565292793E-3</v>
      </c>
      <c r="J36">
        <v>6.3785604776754254E-3</v>
      </c>
    </row>
    <row r="37" spans="1:10">
      <c r="A37" t="s">
        <v>44</v>
      </c>
      <c r="B37" t="s">
        <v>149</v>
      </c>
      <c r="C37" t="s">
        <v>53</v>
      </c>
      <c r="D37">
        <v>0.41968321924415491</v>
      </c>
      <c r="E37">
        <v>6.6316898394615215E-2</v>
      </c>
      <c r="F37">
        <v>0</v>
      </c>
      <c r="G37">
        <v>0.50806269107394764</v>
      </c>
      <c r="H37">
        <v>4.5099871590575736E-3</v>
      </c>
      <c r="I37">
        <v>8.6003983341678507E-4</v>
      </c>
      <c r="J37">
        <v>2.7177391995149461E-3</v>
      </c>
    </row>
    <row r="38" spans="1:10">
      <c r="A38" t="s">
        <v>44</v>
      </c>
      <c r="B38" t="s">
        <v>149</v>
      </c>
      <c r="C38" t="s">
        <v>54</v>
      </c>
      <c r="D38">
        <v>0.34706974374023747</v>
      </c>
      <c r="E38">
        <v>8.0299151682180395E-2</v>
      </c>
      <c r="F38">
        <v>0</v>
      </c>
      <c r="G38">
        <v>0.56758061566747309</v>
      </c>
      <c r="H38">
        <v>4.0919635235511865E-3</v>
      </c>
      <c r="I38">
        <v>5.3032371946904193E-4</v>
      </c>
      <c r="J38">
        <v>2.2639622759849424E-3</v>
      </c>
    </row>
    <row r="39" spans="1:10">
      <c r="A39" t="s">
        <v>44</v>
      </c>
      <c r="B39" t="s">
        <v>149</v>
      </c>
      <c r="C39" t="s">
        <v>55</v>
      </c>
      <c r="D39">
        <v>0.40060742113305325</v>
      </c>
      <c r="E39">
        <v>8.8513573965745468E-2</v>
      </c>
      <c r="F39">
        <v>0</v>
      </c>
      <c r="G39">
        <v>0.47988278790246219</v>
      </c>
      <c r="H39">
        <v>3.3133877997663058E-3</v>
      </c>
      <c r="I39">
        <v>1.4639291871557091E-2</v>
      </c>
      <c r="J39">
        <v>1.7521926944603799E-3</v>
      </c>
    </row>
    <row r="40" spans="1:10">
      <c r="A40" t="s">
        <v>44</v>
      </c>
      <c r="B40" t="s">
        <v>149</v>
      </c>
      <c r="C40" t="s">
        <v>56</v>
      </c>
      <c r="D40">
        <v>0.42189681972469312</v>
      </c>
      <c r="E40">
        <v>7.9242804089146412E-2</v>
      </c>
      <c r="F40">
        <v>0</v>
      </c>
      <c r="G40">
        <v>0.44006238839439993</v>
      </c>
      <c r="H40">
        <v>2.9663488719804728E-3</v>
      </c>
      <c r="I40">
        <v>1.463929187155708E-2</v>
      </c>
      <c r="J40">
        <v>1.7521926944603786E-3</v>
      </c>
    </row>
    <row r="41" spans="1:10">
      <c r="A41" t="s">
        <v>44</v>
      </c>
      <c r="B41" t="s">
        <v>149</v>
      </c>
      <c r="C41" t="s">
        <v>57</v>
      </c>
      <c r="D41">
        <v>0.37245520365483131</v>
      </c>
      <c r="E41">
        <v>6.8481171858146075E-2</v>
      </c>
      <c r="F41">
        <v>0</v>
      </c>
      <c r="G41">
        <v>0.52722430898589778</v>
      </c>
      <c r="H41">
        <v>3.380656809957677E-3</v>
      </c>
      <c r="I41">
        <v>5.1318256584620874E-3</v>
      </c>
      <c r="J41">
        <v>1.8822598265786005E-3</v>
      </c>
    </row>
    <row r="42" spans="1:10">
      <c r="A42" t="s">
        <v>44</v>
      </c>
      <c r="B42" t="s">
        <v>149</v>
      </c>
      <c r="C42" t="s">
        <v>58</v>
      </c>
      <c r="D42">
        <v>0.37249931399679309</v>
      </c>
      <c r="E42">
        <v>6.5254585919425928E-2</v>
      </c>
      <c r="F42">
        <v>0</v>
      </c>
      <c r="G42">
        <v>0.52584458852884397</v>
      </c>
      <c r="H42">
        <v>4.0761775815968916E-3</v>
      </c>
      <c r="I42">
        <v>0</v>
      </c>
      <c r="J42">
        <v>2.1594794679526104E-3</v>
      </c>
    </row>
    <row r="43" spans="1:10">
      <c r="A43" t="s">
        <v>44</v>
      </c>
      <c r="B43" t="s">
        <v>149</v>
      </c>
      <c r="C43" t="s">
        <v>59</v>
      </c>
      <c r="D43">
        <v>0.31168895711811589</v>
      </c>
      <c r="E43">
        <v>8.7316923370745106E-2</v>
      </c>
      <c r="F43">
        <v>0</v>
      </c>
      <c r="G43">
        <v>0.54899538542015924</v>
      </c>
      <c r="H43">
        <v>7.992056726578229E-3</v>
      </c>
      <c r="I43">
        <v>0</v>
      </c>
      <c r="J43">
        <v>4.138524120550509E-3</v>
      </c>
    </row>
    <row r="44" spans="1:10">
      <c r="A44" t="s">
        <v>44</v>
      </c>
      <c r="B44" t="s">
        <v>149</v>
      </c>
      <c r="C44" t="s">
        <v>60</v>
      </c>
      <c r="D44">
        <v>0.33316950561966352</v>
      </c>
      <c r="E44">
        <v>7.5589886354234193E-2</v>
      </c>
      <c r="F44">
        <v>0</v>
      </c>
      <c r="G44">
        <v>0.54409845783029431</v>
      </c>
      <c r="H44">
        <v>3.3279565769839077E-3</v>
      </c>
      <c r="I44">
        <v>1.9814161203311004E-2</v>
      </c>
      <c r="J44">
        <v>1.5050069999610581E-3</v>
      </c>
    </row>
    <row r="45" spans="1:10">
      <c r="A45" t="s">
        <v>44</v>
      </c>
      <c r="B45" t="s">
        <v>149</v>
      </c>
      <c r="C45" t="s">
        <v>61</v>
      </c>
      <c r="D45">
        <v>0.34181282953056336</v>
      </c>
      <c r="E45">
        <v>4.3687644500912934E-2</v>
      </c>
      <c r="F45">
        <v>0</v>
      </c>
      <c r="G45">
        <v>0.54617259869651902</v>
      </c>
      <c r="H45">
        <v>0</v>
      </c>
      <c r="I45">
        <v>1.8606541184900054E-2</v>
      </c>
      <c r="J45">
        <v>0</v>
      </c>
    </row>
    <row r="46" spans="1:10">
      <c r="A46" t="s">
        <v>44</v>
      </c>
      <c r="B46" t="s">
        <v>167</v>
      </c>
      <c r="C46" t="s">
        <v>52</v>
      </c>
      <c r="D46">
        <v>0.39893067183770942</v>
      </c>
      <c r="E46">
        <v>6.7857302869299141E-2</v>
      </c>
      <c r="F46">
        <v>2.9553060322320281E-2</v>
      </c>
      <c r="G46">
        <v>0.50365896497065699</v>
      </c>
      <c r="H46">
        <v>0</v>
      </c>
      <c r="I46">
        <v>0</v>
      </c>
      <c r="J46">
        <v>0</v>
      </c>
    </row>
    <row r="47" spans="1:10">
      <c r="A47" t="s">
        <v>44</v>
      </c>
      <c r="B47" t="s">
        <v>167</v>
      </c>
      <c r="C47" t="s">
        <v>53</v>
      </c>
      <c r="D47">
        <v>0.436198433445112</v>
      </c>
      <c r="E47">
        <v>8.0010876183622445E-2</v>
      </c>
      <c r="F47">
        <v>5.2581718564285097E-2</v>
      </c>
      <c r="G47">
        <v>0.4312089718069691</v>
      </c>
      <c r="H47">
        <v>0</v>
      </c>
      <c r="I47">
        <v>0</v>
      </c>
      <c r="J47">
        <v>0</v>
      </c>
    </row>
    <row r="48" spans="1:10">
      <c r="A48" t="s">
        <v>44</v>
      </c>
      <c r="B48" t="s">
        <v>167</v>
      </c>
      <c r="C48" t="s">
        <v>54</v>
      </c>
      <c r="D48">
        <v>0.44092836046649925</v>
      </c>
      <c r="E48">
        <v>8.3011245591636473E-2</v>
      </c>
      <c r="F48">
        <v>5.3169744390167729E-2</v>
      </c>
      <c r="G48">
        <v>0.42289064955168904</v>
      </c>
      <c r="H48">
        <v>0</v>
      </c>
      <c r="I48">
        <v>0</v>
      </c>
      <c r="J48">
        <v>0</v>
      </c>
    </row>
    <row r="49" spans="1:10">
      <c r="A49" t="s">
        <v>44</v>
      </c>
      <c r="B49" t="s">
        <v>167</v>
      </c>
      <c r="C49" t="s">
        <v>55</v>
      </c>
      <c r="D49">
        <v>0.44233439654912532</v>
      </c>
      <c r="E49">
        <v>8.3685675671355472E-2</v>
      </c>
      <c r="F49">
        <v>5.3313425738344522E-2</v>
      </c>
      <c r="G49">
        <v>0.42066650204118272</v>
      </c>
      <c r="H49">
        <v>0</v>
      </c>
      <c r="I49">
        <v>0</v>
      </c>
      <c r="J49">
        <v>0</v>
      </c>
    </row>
    <row r="50" spans="1:10">
      <c r="A50" t="s">
        <v>44</v>
      </c>
      <c r="B50" t="s">
        <v>167</v>
      </c>
      <c r="C50" t="s">
        <v>56</v>
      </c>
      <c r="D50">
        <v>0.46358205731381019</v>
      </c>
      <c r="E50">
        <v>9.7718826836725198E-2</v>
      </c>
      <c r="F50">
        <v>6.3208540206368E-2</v>
      </c>
      <c r="G50">
        <v>0.37549057564310867</v>
      </c>
      <c r="H50">
        <v>0</v>
      </c>
      <c r="I50">
        <v>0</v>
      </c>
      <c r="J50">
        <v>0</v>
      </c>
    </row>
    <row r="51" spans="1:10">
      <c r="A51" t="s">
        <v>44</v>
      </c>
      <c r="B51" t="s">
        <v>167</v>
      </c>
      <c r="C51" t="s">
        <v>57</v>
      </c>
      <c r="D51">
        <v>0.42835415367927887</v>
      </c>
      <c r="E51">
        <v>0.10273409252908559</v>
      </c>
      <c r="F51">
        <v>7.8969781509674222E-2</v>
      </c>
      <c r="G51">
        <v>0.38994197228195954</v>
      </c>
      <c r="H51">
        <v>0</v>
      </c>
      <c r="I51">
        <v>0</v>
      </c>
      <c r="J51">
        <v>0</v>
      </c>
    </row>
    <row r="52" spans="1:10">
      <c r="A52" t="s">
        <v>44</v>
      </c>
      <c r="B52" t="s">
        <v>167</v>
      </c>
      <c r="C52" t="s">
        <v>58</v>
      </c>
      <c r="D52">
        <v>0.42630366788296592</v>
      </c>
      <c r="E52">
        <v>0.1029488259933732</v>
      </c>
      <c r="F52">
        <v>7.9758182472794772E-2</v>
      </c>
      <c r="G52">
        <v>0.39098932365086464</v>
      </c>
      <c r="H52">
        <v>0</v>
      </c>
      <c r="I52">
        <v>0</v>
      </c>
      <c r="J52">
        <v>0</v>
      </c>
    </row>
    <row r="53" spans="1:10">
      <c r="A53" t="s">
        <v>44</v>
      </c>
      <c r="B53" t="s">
        <v>167</v>
      </c>
      <c r="C53" t="s">
        <v>59</v>
      </c>
      <c r="D53">
        <v>0.39992978444189098</v>
      </c>
      <c r="E53">
        <v>9.5731259084801484E-2</v>
      </c>
      <c r="F53">
        <v>8.5197192310810133E-2</v>
      </c>
      <c r="G53">
        <v>0.3864296134589208</v>
      </c>
      <c r="H53">
        <v>0</v>
      </c>
      <c r="I53">
        <v>2.7630557909666411E-3</v>
      </c>
      <c r="J53">
        <v>0</v>
      </c>
    </row>
    <row r="54" spans="1:10">
      <c r="A54" t="s">
        <v>44</v>
      </c>
      <c r="B54" t="s">
        <v>167</v>
      </c>
      <c r="C54" t="s">
        <v>60</v>
      </c>
      <c r="D54">
        <v>0.36269329459234684</v>
      </c>
      <c r="E54">
        <v>8.287877068202415E-2</v>
      </c>
      <c r="F54">
        <v>9.2261081600353678E-2</v>
      </c>
      <c r="G54">
        <v>0.38390239073993049</v>
      </c>
      <c r="H54">
        <v>0</v>
      </c>
      <c r="I54">
        <v>6.7315601324829085E-3</v>
      </c>
      <c r="J54">
        <v>0</v>
      </c>
    </row>
    <row r="55" spans="1:10">
      <c r="A55" t="s">
        <v>44</v>
      </c>
      <c r="B55" t="s">
        <v>167</v>
      </c>
      <c r="C55" t="s">
        <v>61</v>
      </c>
      <c r="D55">
        <v>0.34634300831887388</v>
      </c>
      <c r="E55">
        <v>5.9604279375347992E-2</v>
      </c>
      <c r="F55">
        <v>6.2537258694607453E-2</v>
      </c>
      <c r="G55">
        <v>0.48739907470147775</v>
      </c>
      <c r="H55">
        <v>0</v>
      </c>
      <c r="I55">
        <v>7.8111387280308973E-3</v>
      </c>
      <c r="J55">
        <v>0</v>
      </c>
    </row>
    <row r="56" spans="1:10">
      <c r="A56" t="s">
        <v>44</v>
      </c>
      <c r="B56" t="s">
        <v>150</v>
      </c>
      <c r="C56" t="s">
        <v>52</v>
      </c>
      <c r="D56">
        <v>0.45375531524564761</v>
      </c>
      <c r="E56">
        <v>9.5324317690655275E-2</v>
      </c>
      <c r="F56">
        <v>9.5043544526847504E-2</v>
      </c>
      <c r="G56">
        <v>0.34720260508662248</v>
      </c>
      <c r="H56">
        <v>0</v>
      </c>
      <c r="I56">
        <v>1.6137717929358197E-4</v>
      </c>
      <c r="J56">
        <v>3.0139772624073907E-3</v>
      </c>
    </row>
    <row r="57" spans="1:10">
      <c r="A57" t="s">
        <v>44</v>
      </c>
      <c r="B57" t="s">
        <v>150</v>
      </c>
      <c r="C57" t="s">
        <v>53</v>
      </c>
      <c r="D57">
        <v>0.43867908636849029</v>
      </c>
      <c r="E57">
        <v>0.10367019214625423</v>
      </c>
      <c r="F57">
        <v>7.5562158428700718E-2</v>
      </c>
      <c r="G57">
        <v>0.36618705675090735</v>
      </c>
      <c r="H57">
        <v>0</v>
      </c>
      <c r="I57">
        <v>3.7022093140419237E-4</v>
      </c>
      <c r="J57">
        <v>6.9144687879911359E-3</v>
      </c>
    </row>
    <row r="58" spans="1:10">
      <c r="A58" t="s">
        <v>44</v>
      </c>
      <c r="B58" t="s">
        <v>150</v>
      </c>
      <c r="C58" t="s">
        <v>54</v>
      </c>
      <c r="D58">
        <v>0.43896254242584082</v>
      </c>
      <c r="E58">
        <v>0.11076556793852269</v>
      </c>
      <c r="F58">
        <v>7.0045924385439245E-2</v>
      </c>
      <c r="G58">
        <v>0.36484710727559216</v>
      </c>
      <c r="H58">
        <v>0</v>
      </c>
      <c r="I58">
        <v>3.7022093140419296E-4</v>
      </c>
      <c r="J58">
        <v>6.9144687879911472E-3</v>
      </c>
    </row>
    <row r="59" spans="1:10">
      <c r="A59" t="s">
        <v>44</v>
      </c>
      <c r="B59" t="s">
        <v>150</v>
      </c>
      <c r="C59" t="s">
        <v>55</v>
      </c>
      <c r="D59">
        <v>0.43498573591424489</v>
      </c>
      <c r="E59">
        <v>0.10965589386502743</v>
      </c>
      <c r="F59">
        <v>7.0431291953884964E-2</v>
      </c>
      <c r="G59">
        <v>0.36820036500419601</v>
      </c>
      <c r="H59">
        <v>0</v>
      </c>
      <c r="I59">
        <v>9.1237416226763875E-4</v>
      </c>
      <c r="J59">
        <v>7.1297378297377556E-3</v>
      </c>
    </row>
    <row r="60" spans="1:10">
      <c r="A60" t="s">
        <v>44</v>
      </c>
      <c r="B60" t="s">
        <v>150</v>
      </c>
      <c r="C60" t="s">
        <v>56</v>
      </c>
      <c r="D60">
        <v>0.4068740883131356</v>
      </c>
      <c r="E60">
        <v>0.10181171879258678</v>
      </c>
      <c r="F60">
        <v>7.315541676343848E-2</v>
      </c>
      <c r="G60">
        <v>0.39190420860515435</v>
      </c>
      <c r="H60">
        <v>0</v>
      </c>
      <c r="I60">
        <v>5.2642577557595943E-3</v>
      </c>
      <c r="J60">
        <v>8.8577102139875668E-3</v>
      </c>
    </row>
    <row r="61" spans="1:10">
      <c r="A61" t="s">
        <v>44</v>
      </c>
      <c r="B61" t="s">
        <v>150</v>
      </c>
      <c r="C61" t="s">
        <v>57</v>
      </c>
      <c r="D61">
        <v>0.38189332485149174</v>
      </c>
      <c r="E61">
        <v>0.11912747998762539</v>
      </c>
      <c r="F61">
        <v>7.1768315290718657E-2</v>
      </c>
      <c r="G61">
        <v>0.40080711658806351</v>
      </c>
      <c r="H61">
        <v>0</v>
      </c>
      <c r="I61">
        <v>5.264257755759622E-3</v>
      </c>
      <c r="J61">
        <v>8.8577102139876154E-3</v>
      </c>
    </row>
    <row r="62" spans="1:10">
      <c r="A62" t="s">
        <v>44</v>
      </c>
      <c r="B62" t="s">
        <v>150</v>
      </c>
      <c r="C62" t="s">
        <v>58</v>
      </c>
      <c r="D62">
        <v>0.36974809122768776</v>
      </c>
      <c r="E62">
        <v>0.12754611640803076</v>
      </c>
      <c r="F62">
        <v>7.1093929518963761E-2</v>
      </c>
      <c r="G62">
        <v>0.40513556305646969</v>
      </c>
      <c r="H62">
        <v>0</v>
      </c>
      <c r="I62">
        <v>5.2642577557596134E-3</v>
      </c>
      <c r="J62">
        <v>8.8577102139876015E-3</v>
      </c>
    </row>
    <row r="63" spans="1:10">
      <c r="A63" t="s">
        <v>44</v>
      </c>
      <c r="B63" t="s">
        <v>150</v>
      </c>
      <c r="C63" t="s">
        <v>59</v>
      </c>
      <c r="D63">
        <v>0.3642208217350239</v>
      </c>
      <c r="E63">
        <v>0.12481539383459245</v>
      </c>
      <c r="F63">
        <v>7.6750090207555008E-2</v>
      </c>
      <c r="G63">
        <v>0.40810401660593082</v>
      </c>
      <c r="H63">
        <v>0</v>
      </c>
      <c r="I63">
        <v>5.3810059716999778E-3</v>
      </c>
      <c r="J63">
        <v>8.5873110375346839E-3</v>
      </c>
    </row>
    <row r="64" spans="1:10">
      <c r="A64" t="s">
        <v>44</v>
      </c>
      <c r="B64" t="s">
        <v>150</v>
      </c>
      <c r="C64" t="s">
        <v>60</v>
      </c>
      <c r="D64">
        <v>0.29100154593523597</v>
      </c>
      <c r="E64">
        <v>8.8068435249929189E-2</v>
      </c>
      <c r="F64">
        <v>0.13790812347297177</v>
      </c>
      <c r="G64">
        <v>0.46137415608689047</v>
      </c>
      <c r="H64">
        <v>0</v>
      </c>
      <c r="I64">
        <v>6.6463608613609041E-3</v>
      </c>
      <c r="J64">
        <v>5.6566373880142006E-3</v>
      </c>
    </row>
    <row r="65" spans="1:10">
      <c r="A65" t="s">
        <v>44</v>
      </c>
      <c r="B65" t="s">
        <v>150</v>
      </c>
      <c r="C65" t="s">
        <v>61</v>
      </c>
      <c r="D65">
        <v>0.23981169707442421</v>
      </c>
      <c r="E65">
        <v>5.5734878904454013E-2</v>
      </c>
      <c r="F65">
        <v>0.15324578315722762</v>
      </c>
      <c r="G65">
        <v>0.54092611847191585</v>
      </c>
      <c r="H65">
        <v>0</v>
      </c>
      <c r="I65">
        <v>3.4978389311438314E-3</v>
      </c>
      <c r="J65">
        <v>2.9769684324826833E-3</v>
      </c>
    </row>
    <row r="66" spans="1:10">
      <c r="A66" t="s">
        <v>45</v>
      </c>
      <c r="B66" t="s">
        <v>166</v>
      </c>
      <c r="C66" t="s">
        <v>49</v>
      </c>
      <c r="D66">
        <v>0.36968845139966477</v>
      </c>
      <c r="E66">
        <v>0.10327957626674361</v>
      </c>
      <c r="F66">
        <v>0</v>
      </c>
      <c r="G66">
        <v>0.48573803830931001</v>
      </c>
      <c r="H66">
        <v>6.1086094178381661E-3</v>
      </c>
      <c r="I66">
        <v>1.0863369402743224E-2</v>
      </c>
      <c r="J66">
        <v>4.7466688944385596E-3</v>
      </c>
    </row>
    <row r="67" spans="1:10">
      <c r="A67" t="s">
        <v>45</v>
      </c>
      <c r="B67" t="s">
        <v>166</v>
      </c>
      <c r="C67" t="s">
        <v>50</v>
      </c>
      <c r="D67">
        <v>0.42480190201214402</v>
      </c>
      <c r="E67">
        <v>0.12307496706498297</v>
      </c>
      <c r="F67">
        <v>0</v>
      </c>
      <c r="G67">
        <v>0.37621637416233145</v>
      </c>
      <c r="H67">
        <v>7.2808376809879189E-3</v>
      </c>
      <c r="I67">
        <v>7.7581629635370963E-3</v>
      </c>
      <c r="J67">
        <v>4.8551638115065729E-3</v>
      </c>
    </row>
    <row r="68" spans="1:10">
      <c r="A68" t="s">
        <v>45</v>
      </c>
      <c r="B68" t="s">
        <v>166</v>
      </c>
      <c r="C68" t="s">
        <v>51</v>
      </c>
      <c r="D68">
        <v>0.37511842195633055</v>
      </c>
      <c r="E68">
        <v>6.9211171740404656E-2</v>
      </c>
      <c r="F68">
        <v>0</v>
      </c>
      <c r="G68">
        <v>0.50108911167205095</v>
      </c>
      <c r="H68">
        <v>6.3838836591471161E-3</v>
      </c>
      <c r="I68">
        <v>2.5246882479020051E-2</v>
      </c>
      <c r="J68">
        <v>3.3440211258574126E-3</v>
      </c>
    </row>
    <row r="69" spans="1:10">
      <c r="A69" t="s">
        <v>45</v>
      </c>
      <c r="B69" t="s">
        <v>149</v>
      </c>
      <c r="C69" t="s">
        <v>49</v>
      </c>
      <c r="D69">
        <v>0.39214010227177443</v>
      </c>
      <c r="E69">
        <v>6.9001090292564557E-2</v>
      </c>
      <c r="F69">
        <v>0</v>
      </c>
      <c r="G69">
        <v>0.51391701303725801</v>
      </c>
      <c r="H69">
        <v>5.1508210005946076E-3</v>
      </c>
      <c r="I69">
        <v>7.7548917305058675E-3</v>
      </c>
      <c r="J69">
        <v>2.9729294684192218E-3</v>
      </c>
    </row>
    <row r="70" spans="1:10">
      <c r="A70" t="s">
        <v>45</v>
      </c>
      <c r="B70" t="s">
        <v>149</v>
      </c>
      <c r="C70" t="s">
        <v>50</v>
      </c>
      <c r="D70">
        <v>0.34852781548463674</v>
      </c>
      <c r="E70">
        <v>7.3955756473132045E-2</v>
      </c>
      <c r="F70">
        <v>0</v>
      </c>
      <c r="G70">
        <v>0.53606105364020384</v>
      </c>
      <c r="H70">
        <v>4.7093255877073709E-3</v>
      </c>
      <c r="I70">
        <v>6.2364967154432951E-3</v>
      </c>
      <c r="J70">
        <v>2.421317603760703E-3</v>
      </c>
    </row>
    <row r="71" spans="1:10">
      <c r="A71" t="s">
        <v>45</v>
      </c>
      <c r="B71" t="s">
        <v>149</v>
      </c>
      <c r="C71" t="s">
        <v>51</v>
      </c>
      <c r="D71">
        <v>0.34181282953056336</v>
      </c>
      <c r="E71">
        <v>4.3687644500912934E-2</v>
      </c>
      <c r="F71">
        <v>0</v>
      </c>
      <c r="G71">
        <v>0.54617259869651902</v>
      </c>
      <c r="H71">
        <v>0</v>
      </c>
      <c r="I71">
        <v>1.8606541184900054E-2</v>
      </c>
      <c r="J71">
        <v>0</v>
      </c>
    </row>
    <row r="72" spans="1:10">
      <c r="A72" t="s">
        <v>45</v>
      </c>
      <c r="B72" t="s">
        <v>167</v>
      </c>
      <c r="C72" t="s">
        <v>49</v>
      </c>
      <c r="D72">
        <v>0.43678943947760118</v>
      </c>
      <c r="E72">
        <v>8.2680572229821864E-2</v>
      </c>
      <c r="F72">
        <v>5.055064078134202E-2</v>
      </c>
      <c r="G72">
        <v>0.4299793475112148</v>
      </c>
      <c r="H72">
        <v>0</v>
      </c>
      <c r="I72">
        <v>0</v>
      </c>
      <c r="J72">
        <v>0</v>
      </c>
    </row>
    <row r="73" spans="1:10">
      <c r="A73" t="s">
        <v>45</v>
      </c>
      <c r="B73" t="s">
        <v>167</v>
      </c>
      <c r="C73" t="s">
        <v>50</v>
      </c>
      <c r="D73">
        <v>0.40399690078610379</v>
      </c>
      <c r="E73">
        <v>9.5973819102003033E-2</v>
      </c>
      <c r="F73">
        <v>8.4111200297195876E-2</v>
      </c>
      <c r="G73">
        <v>0.38778267821348833</v>
      </c>
      <c r="H73">
        <v>0</v>
      </c>
      <c r="I73">
        <v>2.3736539808624254E-3</v>
      </c>
      <c r="J73">
        <v>0</v>
      </c>
    </row>
    <row r="74" spans="1:10">
      <c r="A74" t="s">
        <v>45</v>
      </c>
      <c r="B74" t="s">
        <v>167</v>
      </c>
      <c r="C74" t="s">
        <v>51</v>
      </c>
      <c r="D74">
        <v>0.34634300831887388</v>
      </c>
      <c r="E74">
        <v>5.9604279375347992E-2</v>
      </c>
      <c r="F74">
        <v>6.2537258694607453E-2</v>
      </c>
      <c r="G74">
        <v>0.48739907470147775</v>
      </c>
      <c r="H74">
        <v>0</v>
      </c>
      <c r="I74">
        <v>7.8111387280308973E-3</v>
      </c>
      <c r="J74">
        <v>0</v>
      </c>
    </row>
    <row r="75" spans="1:10">
      <c r="A75" t="s">
        <v>45</v>
      </c>
      <c r="B75" t="s">
        <v>150</v>
      </c>
      <c r="C75" t="s">
        <v>49</v>
      </c>
      <c r="D75">
        <v>0.43296798604919468</v>
      </c>
      <c r="E75">
        <v>0.10461299288770209</v>
      </c>
      <c r="F75">
        <v>7.5888993374419067E-2</v>
      </c>
      <c r="G75">
        <v>0.36930228978054691</v>
      </c>
      <c r="H75">
        <v>0</v>
      </c>
      <c r="I75">
        <v>1.4156901920258419E-3</v>
      </c>
      <c r="J75">
        <v>6.5660725764230127E-3</v>
      </c>
    </row>
    <row r="76" spans="1:10">
      <c r="A76" t="s">
        <v>45</v>
      </c>
      <c r="B76" t="s">
        <v>150</v>
      </c>
      <c r="C76" t="s">
        <v>50</v>
      </c>
      <c r="D76">
        <v>0.3507684990540223</v>
      </c>
      <c r="E76">
        <v>0.1144679337163259</v>
      </c>
      <c r="F76">
        <v>9.0139837653631594E-2</v>
      </c>
      <c r="G76">
        <v>0.419519328809356</v>
      </c>
      <c r="H76">
        <v>0</v>
      </c>
      <c r="I76">
        <v>5.6389705861449981E-3</v>
      </c>
      <c r="J76">
        <v>7.9898422133809818E-3</v>
      </c>
    </row>
    <row r="77" spans="1:10">
      <c r="A77" t="s">
        <v>45</v>
      </c>
      <c r="B77" t="s">
        <v>150</v>
      </c>
      <c r="C77" t="s">
        <v>51</v>
      </c>
      <c r="D77">
        <v>0.23981169707442421</v>
      </c>
      <c r="E77">
        <v>5.5734878904454013E-2</v>
      </c>
      <c r="F77">
        <v>0.15324578315722762</v>
      </c>
      <c r="G77">
        <v>0.54092611847191585</v>
      </c>
      <c r="H77">
        <v>0</v>
      </c>
      <c r="I77">
        <v>3.4978389311438314E-3</v>
      </c>
      <c r="J77">
        <v>2.9769684324826833E-3</v>
      </c>
    </row>
  </sheetData>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sheetPr>
  <dimension ref="A1:R35"/>
  <sheetViews>
    <sheetView zoomScale="60" zoomScaleNormal="60" zoomScalePageLayoutView="60" workbookViewId="0">
      <selection activeCell="J33" sqref="J33:J35"/>
    </sheetView>
  </sheetViews>
  <sheetFormatPr baseColWidth="10" defaultColWidth="10.6640625" defaultRowHeight="14.4"/>
  <cols>
    <col min="1" max="3" width="26.44140625" style="130" customWidth="1"/>
    <col min="4" max="4" width="19.44140625" style="137" customWidth="1"/>
    <col min="5" max="5" width="42.44140625" style="137" bestFit="1" customWidth="1"/>
    <col min="6" max="6" width="29.44140625" style="137" bestFit="1" customWidth="1"/>
    <col min="7" max="7" width="29.44140625" style="137" customWidth="1"/>
    <col min="8" max="8" width="58.33203125" style="137" bestFit="1" customWidth="1"/>
    <col min="9" max="9" width="24.33203125" style="137" bestFit="1" customWidth="1"/>
    <col min="10" max="10" width="23.6640625" style="130" customWidth="1"/>
    <col min="11" max="16384" width="10.6640625" style="130"/>
  </cols>
  <sheetData>
    <row r="1" spans="1:18" ht="27" customHeight="1">
      <c r="A1" s="218" t="s">
        <v>412</v>
      </c>
      <c r="B1" s="219"/>
      <c r="C1" s="219"/>
      <c r="D1" s="219"/>
      <c r="E1" s="219"/>
      <c r="F1" s="219"/>
      <c r="G1" s="219"/>
      <c r="H1" s="219"/>
      <c r="I1" s="219"/>
      <c r="J1" s="220"/>
      <c r="K1" s="129"/>
      <c r="L1" s="129"/>
      <c r="M1" s="129"/>
      <c r="N1" s="129"/>
      <c r="O1" s="129"/>
      <c r="P1" s="129"/>
      <c r="Q1" s="129"/>
      <c r="R1" s="129"/>
    </row>
    <row r="2" spans="1:18" ht="16.95" customHeight="1" thickBot="1">
      <c r="A2" s="221" t="s">
        <v>98</v>
      </c>
      <c r="B2" s="222"/>
      <c r="C2" s="222"/>
      <c r="D2" s="222"/>
      <c r="E2" s="222"/>
      <c r="F2" s="222"/>
      <c r="G2" s="222"/>
      <c r="H2" s="222"/>
      <c r="I2" s="222"/>
      <c r="J2" s="223"/>
      <c r="K2" s="129"/>
      <c r="L2" s="129"/>
      <c r="M2" s="129"/>
      <c r="N2" s="129"/>
      <c r="O2" s="129"/>
      <c r="P2" s="129"/>
      <c r="Q2" s="129"/>
      <c r="R2" s="129"/>
    </row>
    <row r="3" spans="1:18" ht="15" thickBot="1">
      <c r="A3" s="131" t="s">
        <v>42</v>
      </c>
      <c r="B3" s="131" t="s">
        <v>2</v>
      </c>
      <c r="C3" s="131" t="s">
        <v>96</v>
      </c>
      <c r="D3" s="131" t="str">
        <f>r_vote_all_decomposed!D1</f>
        <v>Socialist Party</v>
      </c>
      <c r="E3" s="131" t="str">
        <f>r_vote_all_decomposed!E1</f>
        <v>Greens / Communists</v>
      </c>
      <c r="F3" s="131" t="str">
        <f>r_vote_all_decomposed!F1</f>
        <v>Left Bloc</v>
      </c>
      <c r="G3" s="131" t="s">
        <v>172</v>
      </c>
      <c r="H3" s="131" t="str">
        <f>r_vote_all_decomposed!G1</f>
        <v>Social Democratic Party / Social Democratic Center-People's Party</v>
      </c>
      <c r="I3" s="131" t="str">
        <f>r_vote_all_decomposed!H1</f>
        <v>Democratic Renewal Party</v>
      </c>
      <c r="J3" s="151" t="s">
        <v>173</v>
      </c>
      <c r="K3" s="129"/>
      <c r="L3" s="129"/>
      <c r="M3" s="132"/>
      <c r="N3" s="129"/>
      <c r="O3" s="129"/>
      <c r="P3" s="129"/>
      <c r="Q3" s="129"/>
      <c r="R3" s="129"/>
    </row>
    <row r="4" spans="1:18">
      <c r="A4" s="224" t="s">
        <v>99</v>
      </c>
      <c r="B4" s="133"/>
      <c r="C4" s="133"/>
      <c r="D4" s="140"/>
      <c r="E4" s="140"/>
      <c r="F4" s="140"/>
      <c r="G4" s="140"/>
      <c r="H4" s="140"/>
      <c r="I4" s="140"/>
      <c r="J4" s="150"/>
      <c r="K4" s="129"/>
      <c r="L4" s="129"/>
      <c r="M4" s="132"/>
      <c r="N4" s="129"/>
      <c r="O4" s="129"/>
      <c r="P4" s="129"/>
      <c r="Q4" s="129"/>
      <c r="R4" s="129"/>
    </row>
    <row r="5" spans="1:18" ht="15.6">
      <c r="A5" s="225"/>
      <c r="B5" s="226" t="str">
        <f>r_vote_all_decomposed!$B$2</f>
        <v>1983-87</v>
      </c>
      <c r="C5" s="134" t="str">
        <f>r_vote_all_decomposed!C2</f>
        <v>Primary</v>
      </c>
      <c r="D5" s="138">
        <f>r_vote_all_decomposed!D2</f>
        <v>0.40148984542107069</v>
      </c>
      <c r="E5" s="138">
        <f>r_vote_all_decomposed!E2</f>
        <v>0.10740081071164929</v>
      </c>
      <c r="F5" s="152">
        <f>r_vote_all_decomposed!F2</f>
        <v>0</v>
      </c>
      <c r="G5" s="138">
        <f>r_vote_all_decomposed!J2</f>
        <v>4.2616840351450266E-3</v>
      </c>
      <c r="H5" s="138">
        <f>r_vote_all_decomposed!G2</f>
        <v>0.46285389374364866</v>
      </c>
      <c r="I5" s="138">
        <f>r_vote_all_decomposed!H2</f>
        <v>6.8480822505309485E-3</v>
      </c>
      <c r="J5" s="138">
        <f>r_vote_all_decomposed!I2</f>
        <v>3.1829132826776065E-3</v>
      </c>
      <c r="K5" s="129"/>
      <c r="L5" s="129"/>
      <c r="M5" s="129"/>
      <c r="N5" s="129"/>
      <c r="O5" s="129"/>
      <c r="P5" s="129"/>
      <c r="Q5" s="129"/>
      <c r="R5" s="129"/>
    </row>
    <row r="6" spans="1:18" ht="15.6">
      <c r="A6" s="225"/>
      <c r="B6" s="225"/>
      <c r="C6" s="134" t="str">
        <f>r_vote_all_decomposed!C3</f>
        <v>Secondary</v>
      </c>
      <c r="D6" s="138">
        <f>r_vote_all_decomposed!D3</f>
        <v>0.37894986524167579</v>
      </c>
      <c r="E6" s="138">
        <f>r_vote_all_decomposed!E3</f>
        <v>9.9396003029418825E-2</v>
      </c>
      <c r="F6" s="152">
        <f>r_vote_all_decomposed!F3</f>
        <v>0</v>
      </c>
      <c r="G6" s="138">
        <f>r_vote_all_decomposed!J3</f>
        <v>5.366389792313222E-3</v>
      </c>
      <c r="H6" s="138">
        <f>r_vote_all_decomposed!G3</f>
        <v>0.39750736266007591</v>
      </c>
      <c r="I6" s="138">
        <f>r_vote_all_decomposed!H3</f>
        <v>5.2173747856672789E-3</v>
      </c>
      <c r="J6" s="138">
        <f>r_vote_all_decomposed!I3</f>
        <v>3.3381625591533529E-2</v>
      </c>
      <c r="K6" s="129"/>
      <c r="L6" s="129"/>
      <c r="M6" s="129"/>
      <c r="N6" s="129"/>
      <c r="O6" s="129"/>
      <c r="P6" s="129"/>
      <c r="Q6" s="129"/>
      <c r="R6" s="129"/>
    </row>
    <row r="7" spans="1:18" ht="15.6">
      <c r="A7" s="225"/>
      <c r="B7" s="225"/>
      <c r="C7" s="134" t="str">
        <f>r_vote_all_decomposed!C4</f>
        <v>Tertiary</v>
      </c>
      <c r="D7" s="138">
        <f>r_vote_all_decomposed!D4</f>
        <v>0.31735544523401071</v>
      </c>
      <c r="E7" s="138">
        <f>r_vote_all_decomposed!E4</f>
        <v>0.13910202462627203</v>
      </c>
      <c r="F7" s="152">
        <f>r_vote_all_decomposed!F4</f>
        <v>0</v>
      </c>
      <c r="G7" s="138">
        <f>r_vote_all_decomposed!J4</f>
        <v>4.6124884567616785E-3</v>
      </c>
      <c r="H7" s="138">
        <f>r_vote_all_decomposed!G4</f>
        <v>0.44745796818895067</v>
      </c>
      <c r="I7" s="138">
        <f>r_vote_all_decomposed!H4</f>
        <v>9.2952650676900415E-3</v>
      </c>
      <c r="J7" s="138">
        <f>r_vote_all_decomposed!I4</f>
        <v>0</v>
      </c>
      <c r="K7" s="129"/>
      <c r="L7" s="129"/>
      <c r="M7" s="129"/>
      <c r="N7" s="129"/>
      <c r="O7" s="129"/>
      <c r="P7" s="129"/>
      <c r="Q7" s="129"/>
      <c r="R7" s="129"/>
    </row>
    <row r="8" spans="1:18" ht="15.6">
      <c r="A8" s="225"/>
      <c r="B8" s="149"/>
      <c r="C8" s="134"/>
      <c r="D8" s="141"/>
      <c r="E8" s="141"/>
      <c r="F8" s="141"/>
      <c r="G8" s="141"/>
      <c r="H8" s="141"/>
      <c r="I8" s="141"/>
      <c r="J8" s="140"/>
      <c r="K8" s="129"/>
      <c r="L8" s="129"/>
      <c r="M8" s="129"/>
      <c r="N8" s="129"/>
      <c r="O8" s="129"/>
      <c r="P8" s="129"/>
      <c r="Q8" s="129"/>
      <c r="R8" s="129"/>
    </row>
    <row r="9" spans="1:18" ht="15.6">
      <c r="A9" s="225"/>
      <c r="B9" s="226" t="str">
        <f>r_vote_all_decomposed!$B$5</f>
        <v>1991-95</v>
      </c>
      <c r="C9" s="134" t="str">
        <f>r_vote_all_decomposed!C5</f>
        <v>Primary</v>
      </c>
      <c r="D9" s="138">
        <f>r_vote_all_decomposed!D5</f>
        <v>0.40115480429749328</v>
      </c>
      <c r="E9" s="138">
        <f>r_vote_all_decomposed!E5</f>
        <v>7.6627655388739377E-2</v>
      </c>
      <c r="F9" s="138">
        <f>r_vote_all_decomposed!F5</f>
        <v>0</v>
      </c>
      <c r="G9" s="138">
        <f>r_vote_all_decomposed!J5</f>
        <v>1.9787073489892465E-3</v>
      </c>
      <c r="H9" s="138">
        <f>r_vote_all_decomposed!G5</f>
        <v>0.50566337132821904</v>
      </c>
      <c r="I9" s="138">
        <f>r_vote_all_decomposed!H5</f>
        <v>3.6082594175279007E-3</v>
      </c>
      <c r="J9" s="138">
        <f>r_vote_all_decomposed!I5</f>
        <v>9.9474894873765847E-4</v>
      </c>
      <c r="K9" s="129"/>
      <c r="L9" s="129"/>
      <c r="M9" s="129"/>
      <c r="N9" s="129"/>
      <c r="O9" s="129"/>
      <c r="P9" s="129"/>
      <c r="Q9" s="132"/>
      <c r="R9" s="129"/>
    </row>
    <row r="10" spans="1:18" ht="15.6">
      <c r="A10" s="225"/>
      <c r="B10" s="225"/>
      <c r="C10" s="134" t="str">
        <f>r_vote_all_decomposed!C6</f>
        <v>Secondary</v>
      </c>
      <c r="D10" s="138">
        <f>r_vote_all_decomposed!D6</f>
        <v>0.3681055003749219</v>
      </c>
      <c r="E10" s="138">
        <f>r_vote_all_decomposed!E6</f>
        <v>9.3861116511331014E-2</v>
      </c>
      <c r="F10" s="138">
        <f>r_vote_all_decomposed!F6</f>
        <v>0</v>
      </c>
      <c r="G10" s="138">
        <f>r_vote_all_decomposed!J6</f>
        <v>2.2958817694798657E-3</v>
      </c>
      <c r="H10" s="138">
        <f>r_vote_all_decomposed!G6</f>
        <v>0.44606352294639917</v>
      </c>
      <c r="I10" s="138">
        <f>r_vote_all_decomposed!H6</f>
        <v>4.2478333716205437E-3</v>
      </c>
      <c r="J10" s="138">
        <f>r_vote_all_decomposed!I6</f>
        <v>2.5078535586037065E-2</v>
      </c>
      <c r="K10" s="129"/>
      <c r="L10" s="129"/>
      <c r="M10" s="129"/>
      <c r="N10" s="129"/>
      <c r="O10" s="129"/>
      <c r="P10" s="129"/>
      <c r="Q10" s="129"/>
      <c r="R10" s="129"/>
    </row>
    <row r="11" spans="1:18" ht="15.6">
      <c r="A11" s="225"/>
      <c r="B11" s="225"/>
      <c r="C11" s="134" t="str">
        <f>r_vote_all_decomposed!C7</f>
        <v>Tertiary</v>
      </c>
      <c r="D11" s="138">
        <f>r_vote_all_decomposed!D7</f>
        <v>0.44585134312526775</v>
      </c>
      <c r="E11" s="138">
        <f>r_vote_all_decomposed!E7</f>
        <v>2.4107273980798267E-2</v>
      </c>
      <c r="F11" s="138">
        <f>r_vote_all_decomposed!F7</f>
        <v>0</v>
      </c>
      <c r="G11" s="138">
        <f>r_vote_all_decomposed!J7</f>
        <v>0</v>
      </c>
      <c r="H11" s="138">
        <f>r_vote_all_decomposed!G7</f>
        <v>0.49794485019424312</v>
      </c>
      <c r="I11" s="138">
        <f>r_vote_all_decomposed!H7</f>
        <v>0</v>
      </c>
      <c r="J11" s="138">
        <f>r_vote_all_decomposed!I7</f>
        <v>0</v>
      </c>
      <c r="K11" s="129"/>
      <c r="L11" s="129"/>
      <c r="M11" s="129"/>
      <c r="N11" s="129"/>
      <c r="O11" s="129"/>
      <c r="P11" s="129"/>
      <c r="Q11" s="129"/>
      <c r="R11" s="129"/>
    </row>
    <row r="12" spans="1:18" ht="15.6">
      <c r="A12" s="225"/>
      <c r="B12" s="149"/>
      <c r="C12" s="134"/>
      <c r="D12" s="138"/>
      <c r="E12" s="138"/>
      <c r="F12" s="138"/>
      <c r="G12" s="138"/>
      <c r="H12" s="138"/>
      <c r="I12" s="138"/>
      <c r="J12" s="138"/>
      <c r="K12" s="129"/>
      <c r="L12" s="129"/>
      <c r="M12" s="129"/>
      <c r="N12" s="129"/>
      <c r="O12" s="129"/>
      <c r="P12" s="129"/>
      <c r="Q12" s="129"/>
      <c r="R12" s="129"/>
    </row>
    <row r="13" spans="1:18" ht="15.6">
      <c r="A13" s="225"/>
      <c r="B13" s="226" t="str">
        <f>r_vote_all_decomposed!$B$8</f>
        <v>2002-09</v>
      </c>
      <c r="C13" s="134" t="str">
        <f>r_vote_all_decomposed!C8</f>
        <v>Primary</v>
      </c>
      <c r="D13" s="138">
        <f>r_vote_all_decomposed!D8</f>
        <v>0.4363000459530087</v>
      </c>
      <c r="E13" s="138">
        <f>r_vote_all_decomposed!E8</f>
        <v>8.6583425837205935E-2</v>
      </c>
      <c r="F13" s="138">
        <f>r_vote_all_decomposed!F8</f>
        <v>2.098710882387423E-2</v>
      </c>
      <c r="G13" s="138">
        <f>r_vote_all_decomposed!J8</f>
        <v>0</v>
      </c>
      <c r="H13" s="138">
        <f>r_vote_all_decomposed!G8</f>
        <v>0.45612941938592066</v>
      </c>
      <c r="I13" s="138">
        <f>r_vote_all_decomposed!H8</f>
        <v>0</v>
      </c>
      <c r="J13" s="138">
        <f>r_vote_all_decomposed!I8</f>
        <v>0</v>
      </c>
      <c r="K13" s="129"/>
      <c r="L13" s="129"/>
      <c r="M13" s="129"/>
      <c r="N13" s="129"/>
      <c r="O13" s="129"/>
      <c r="P13" s="129"/>
      <c r="Q13" s="129"/>
      <c r="R13" s="129"/>
    </row>
    <row r="14" spans="1:18" ht="15.6">
      <c r="A14" s="225"/>
      <c r="B14" s="225"/>
      <c r="C14" s="134" t="str">
        <f>r_vote_all_decomposed!C9</f>
        <v>Secondary</v>
      </c>
      <c r="D14" s="138">
        <f>r_vote_all_decomposed!D9</f>
        <v>0.4220950036540852</v>
      </c>
      <c r="E14" s="138">
        <f>r_vote_all_decomposed!E9</f>
        <v>8.2088833265707636E-2</v>
      </c>
      <c r="F14" s="138">
        <f>r_vote_all_decomposed!F9</f>
        <v>8.0057030926996092E-2</v>
      </c>
      <c r="G14" s="138">
        <f>r_vote_all_decomposed!J9</f>
        <v>0</v>
      </c>
      <c r="H14" s="138">
        <f>r_vote_all_decomposed!G9</f>
        <v>0.41459638508548052</v>
      </c>
      <c r="I14" s="138">
        <f>r_vote_all_decomposed!H9</f>
        <v>0</v>
      </c>
      <c r="J14" s="138">
        <f>r_vote_all_decomposed!I9</f>
        <v>6.4597295440552908E-4</v>
      </c>
      <c r="K14" s="129"/>
      <c r="L14" s="135"/>
      <c r="M14" s="129"/>
      <c r="N14" s="129"/>
      <c r="O14" s="129"/>
      <c r="P14" s="129"/>
      <c r="Q14" s="129"/>
      <c r="R14" s="129"/>
    </row>
    <row r="15" spans="1:18" ht="15.6">
      <c r="A15" s="225"/>
      <c r="B15" s="225"/>
      <c r="C15" s="134" t="str">
        <f>r_vote_all_decomposed!C10</f>
        <v>Tertiary</v>
      </c>
      <c r="D15" s="138">
        <f>r_vote_all_decomposed!D10</f>
        <v>0.34754033155987213</v>
      </c>
      <c r="E15" s="138">
        <f>r_vote_all_decomposed!E10</f>
        <v>5.7942392283748131E-2</v>
      </c>
      <c r="F15" s="138">
        <f>r_vote_all_decomposed!F10</f>
        <v>0.10163934383683129</v>
      </c>
      <c r="G15" s="138">
        <f>r_vote_all_decomposed!J10</f>
        <v>0</v>
      </c>
      <c r="H15" s="138">
        <f>r_vote_all_decomposed!G10</f>
        <v>0.42772813570146817</v>
      </c>
      <c r="I15" s="138">
        <f>r_vote_all_decomposed!H10</f>
        <v>0</v>
      </c>
      <c r="J15" s="138">
        <f>r_vote_all_decomposed!I10</f>
        <v>5.2168515712397662E-3</v>
      </c>
      <c r="K15" s="129"/>
      <c r="L15" s="129"/>
      <c r="M15" s="129"/>
      <c r="N15" s="129"/>
      <c r="O15" s="129"/>
      <c r="P15" s="129"/>
      <c r="Q15" s="129"/>
      <c r="R15" s="129"/>
    </row>
    <row r="16" spans="1:18" ht="15.6">
      <c r="A16" s="225"/>
      <c r="B16" s="149"/>
      <c r="C16" s="134"/>
      <c r="D16" s="138"/>
      <c r="E16" s="138"/>
      <c r="F16" s="138"/>
      <c r="G16" s="138"/>
      <c r="H16" s="138"/>
      <c r="I16" s="138"/>
      <c r="J16" s="138"/>
      <c r="K16" s="129"/>
      <c r="L16" s="129"/>
      <c r="M16" s="129"/>
      <c r="N16" s="129"/>
      <c r="O16" s="129"/>
      <c r="P16" s="129"/>
      <c r="Q16" s="129"/>
      <c r="R16" s="129"/>
    </row>
    <row r="17" spans="1:18" ht="15.6">
      <c r="A17" s="225"/>
      <c r="B17" s="226" t="str">
        <f>r_vote_all_decomposed!$B$11</f>
        <v>2015-19</v>
      </c>
      <c r="C17" s="134" t="str">
        <f>r_vote_all_decomposed!C11</f>
        <v>Primary</v>
      </c>
      <c r="D17" s="138">
        <f>r_vote_all_decomposed!D11</f>
        <v>0.43260533309177895</v>
      </c>
      <c r="E17" s="138">
        <f>r_vote_all_decomposed!E11</f>
        <v>0.11311666928106126</v>
      </c>
      <c r="F17" s="138">
        <f>r_vote_all_decomposed!F11</f>
        <v>5.0662051411076596E-2</v>
      </c>
      <c r="G17" s="138">
        <f>r_vote_all_decomposed!J11</f>
        <v>5.9583526527762264E-3</v>
      </c>
      <c r="H17" s="138">
        <f>r_vote_all_decomposed!G11</f>
        <v>0.39102617243873727</v>
      </c>
      <c r="I17" s="138">
        <f>r_vote_all_decomposed!H11</f>
        <v>0</v>
      </c>
      <c r="J17" s="138">
        <f>r_vote_all_decomposed!I11</f>
        <v>0</v>
      </c>
      <c r="K17" s="129"/>
      <c r="L17" s="129"/>
      <c r="M17" s="129"/>
      <c r="N17" s="129"/>
      <c r="O17" s="129"/>
      <c r="P17" s="129"/>
      <c r="Q17" s="129"/>
      <c r="R17" s="129"/>
    </row>
    <row r="18" spans="1:18" ht="15.6">
      <c r="A18" s="225"/>
      <c r="B18" s="225"/>
      <c r="C18" s="134" t="str">
        <f>r_vote_all_decomposed!C12</f>
        <v>Secondary</v>
      </c>
      <c r="D18" s="138">
        <f>r_vote_all_decomposed!D12</f>
        <v>0.3680867857484299</v>
      </c>
      <c r="E18" s="138">
        <f>r_vote_all_decomposed!E12</f>
        <v>0.1005507983821466</v>
      </c>
      <c r="F18" s="138">
        <f>r_vote_all_decomposed!F12</f>
        <v>0.12989330388615639</v>
      </c>
      <c r="G18" s="138">
        <f>r_vote_all_decomposed!J12</f>
        <v>7.7663351636747518E-3</v>
      </c>
      <c r="H18" s="138">
        <f>r_vote_all_decomposed!G12</f>
        <v>0.37328888272036259</v>
      </c>
      <c r="I18" s="138">
        <f>r_vote_all_decomposed!H12</f>
        <v>0</v>
      </c>
      <c r="J18" s="138">
        <f>r_vote_all_decomposed!I12</f>
        <v>4.7215138204544762E-3</v>
      </c>
      <c r="K18" s="129"/>
      <c r="L18" s="129"/>
      <c r="M18" s="129"/>
      <c r="N18" s="129"/>
      <c r="O18" s="129"/>
      <c r="P18" s="129"/>
      <c r="Q18" s="129"/>
      <c r="R18" s="129"/>
    </row>
    <row r="19" spans="1:18" ht="16.2" thickBot="1">
      <c r="A19" s="225"/>
      <c r="B19" s="225"/>
      <c r="C19" s="134" t="str">
        <f>r_vote_all_decomposed!C13</f>
        <v>Tertiary</v>
      </c>
      <c r="D19" s="138">
        <f>r_vote_all_decomposed!D13</f>
        <v>0.24265140357535206</v>
      </c>
      <c r="E19" s="138">
        <f>r_vote_all_decomposed!E13</f>
        <v>6.6850339043276114E-2</v>
      </c>
      <c r="F19" s="138">
        <f>r_vote_all_decomposed!F13</f>
        <v>0.14462603976559396</v>
      </c>
      <c r="G19" s="138">
        <f>r_vote_all_decomposed!J13</f>
        <v>9.9502400481976134E-3</v>
      </c>
      <c r="H19" s="138">
        <f>r_vote_all_decomposed!G13</f>
        <v>0.51926564189787139</v>
      </c>
      <c r="I19" s="138">
        <f>r_vote_all_decomposed!H13</f>
        <v>0</v>
      </c>
      <c r="J19" s="138">
        <f>r_vote_all_decomposed!I13</f>
        <v>3.9710794809019187E-3</v>
      </c>
      <c r="K19" s="129"/>
      <c r="L19" s="129"/>
      <c r="M19" s="129"/>
      <c r="N19" s="129"/>
      <c r="O19" s="129"/>
      <c r="P19" s="129"/>
      <c r="Q19" s="129"/>
      <c r="R19" s="129"/>
    </row>
    <row r="20" spans="1:18" ht="15.6">
      <c r="A20" s="224" t="s">
        <v>100</v>
      </c>
      <c r="B20" s="133"/>
      <c r="C20" s="133"/>
      <c r="D20" s="142"/>
      <c r="E20" s="142"/>
      <c r="F20" s="142"/>
      <c r="G20" s="142"/>
      <c r="H20" s="142"/>
      <c r="I20" s="142"/>
      <c r="J20" s="142"/>
    </row>
    <row r="21" spans="1:18" ht="15.6">
      <c r="A21" s="225"/>
      <c r="B21" s="226" t="str">
        <f>r_vote_all_decomposed!$B$2</f>
        <v>1983-87</v>
      </c>
      <c r="C21" s="134" t="str">
        <f>r_vote_all_decomposed!C14</f>
        <v>Bottom 50%</v>
      </c>
      <c r="D21" s="138">
        <f>r_vote_all_decomposed!D14</f>
        <v>0.40135217624094793</v>
      </c>
      <c r="E21" s="138">
        <f>r_vote_all_decomposed!E14</f>
        <v>0.10739099092840938</v>
      </c>
      <c r="F21" s="138">
        <f>r_vote_all_decomposed!F14</f>
        <v>0</v>
      </c>
      <c r="G21" s="138">
        <f>r_vote_all_decomposed!J14</f>
        <v>4.2727022210247087E-3</v>
      </c>
      <c r="H21" s="138">
        <f>r_vote_all_decomposed!G14</f>
        <v>0.4630186753888238</v>
      </c>
      <c r="I21" s="138">
        <f>r_vote_all_decomposed!H14</f>
        <v>6.8644665162280001E-3</v>
      </c>
      <c r="J21" s="138">
        <f>r_vote_all_decomposed!I14</f>
        <v>3.1813214248953624E-3</v>
      </c>
    </row>
    <row r="22" spans="1:18" ht="15.6">
      <c r="A22" s="225"/>
      <c r="B22" s="225"/>
      <c r="C22" s="134" t="str">
        <f>r_vote_all_decomposed!C15</f>
        <v>Middle 40%</v>
      </c>
      <c r="D22" s="138">
        <f>r_vote_all_decomposed!D15</f>
        <v>0.38892806417268788</v>
      </c>
      <c r="E22" s="138">
        <f>r_vote_all_decomposed!E15</f>
        <v>0.10290109407728423</v>
      </c>
      <c r="F22" s="138">
        <f>r_vote_all_decomposed!F15</f>
        <v>0</v>
      </c>
      <c r="G22" s="138">
        <f>r_vote_all_decomposed!J15</f>
        <v>4.9416572475674183E-3</v>
      </c>
      <c r="H22" s="138">
        <f>r_vote_all_decomposed!G15</f>
        <v>0.4274347711734377</v>
      </c>
      <c r="I22" s="138">
        <f>r_vote_all_decomposed!H15</f>
        <v>5.9346268650093247E-3</v>
      </c>
      <c r="J22" s="138">
        <f>r_vote_all_decomposed!I15</f>
        <v>2.1241445771973694E-2</v>
      </c>
    </row>
    <row r="23" spans="1:18" ht="15.6">
      <c r="A23" s="225"/>
      <c r="B23" s="225"/>
      <c r="C23" s="134" t="str">
        <f>r_vote_all_decomposed!C16</f>
        <v>Top 10%</v>
      </c>
      <c r="D23" s="138">
        <f>r_vote_all_decomposed!D16</f>
        <v>0.3272735908427265</v>
      </c>
      <c r="E23" s="138">
        <f>r_vote_all_decomposed!E16</f>
        <v>0.1342581154962231</v>
      </c>
      <c r="F23" s="138">
        <f>r_vote_all_decomposed!F16</f>
        <v>0</v>
      </c>
      <c r="G23" s="138">
        <f>r_vote_all_decomposed!J16</f>
        <v>4.5900447370305266E-3</v>
      </c>
      <c r="H23" s="138">
        <f>r_vote_all_decomposed!G16</f>
        <v>0.43858012461667506</v>
      </c>
      <c r="I23" s="138">
        <f>r_vote_all_decomposed!H16</f>
        <v>8.738969809542212E-3</v>
      </c>
      <c r="J23" s="138">
        <f>r_vote_all_decomposed!I16</f>
        <v>5.0133376047825301E-3</v>
      </c>
    </row>
    <row r="24" spans="1:18" ht="15.6">
      <c r="A24" s="225"/>
      <c r="B24" s="149"/>
      <c r="C24" s="134"/>
      <c r="D24" s="138"/>
      <c r="E24" s="138"/>
      <c r="F24" s="138"/>
      <c r="G24" s="138"/>
      <c r="H24" s="138"/>
      <c r="I24" s="138"/>
      <c r="J24" s="138"/>
    </row>
    <row r="25" spans="1:18" ht="15.6">
      <c r="A25" s="225"/>
      <c r="B25" s="226" t="str">
        <f>r_vote_all_decomposed!$B$5</f>
        <v>1991-95</v>
      </c>
      <c r="C25" s="134" t="str">
        <f>r_vote_all_decomposed!C17</f>
        <v>Bottom 50%</v>
      </c>
      <c r="D25" s="138">
        <f>r_vote_all_decomposed!D17</f>
        <v>0.3999649665718365</v>
      </c>
      <c r="E25" s="138">
        <f>r_vote_all_decomposed!E17</f>
        <v>7.6921850865583896E-2</v>
      </c>
      <c r="F25" s="138">
        <f>r_vote_all_decomposed!F17</f>
        <v>0</v>
      </c>
      <c r="G25" s="138">
        <f>r_vote_all_decomposed!J17</f>
        <v>2.008742077527445E-3</v>
      </c>
      <c r="H25" s="138">
        <f>r_vote_all_decomposed!G17</f>
        <v>0.506654207823379</v>
      </c>
      <c r="I25" s="138">
        <f>r_vote_all_decomposed!H17</f>
        <v>3.6620420616801331E-3</v>
      </c>
      <c r="J25" s="138">
        <f>r_vote_all_decomposed!I17</f>
        <v>1.0098482076827757E-3</v>
      </c>
    </row>
    <row r="26" spans="1:18" ht="15.6">
      <c r="A26" s="225"/>
      <c r="B26" s="225"/>
      <c r="C26" s="134" t="str">
        <f>r_vote_all_decomposed!C18</f>
        <v>Middle 40%</v>
      </c>
      <c r="D26" s="138">
        <f>r_vote_all_decomposed!D18</f>
        <v>0.39384023277099373</v>
      </c>
      <c r="E26" s="138">
        <f>r_vote_all_decomposed!E18</f>
        <v>8.2189709737016364E-2</v>
      </c>
      <c r="F26" s="138">
        <f>r_vote_all_decomposed!F18</f>
        <v>0</v>
      </c>
      <c r="G26" s="138">
        <f>r_vote_all_decomposed!J18</f>
        <v>2.0035619188102927E-3</v>
      </c>
      <c r="H26" s="138">
        <f>r_vote_all_decomposed!G18</f>
        <v>0.46960173634675328</v>
      </c>
      <c r="I26" s="138">
        <f>r_vote_all_decomposed!H18</f>
        <v>3.675877041652102E-3</v>
      </c>
      <c r="J26" s="138">
        <f>r_vote_all_decomposed!I18</f>
        <v>1.3198508937209724E-2</v>
      </c>
    </row>
    <row r="27" spans="1:18" ht="15.6">
      <c r="A27" s="225"/>
      <c r="B27" s="225"/>
      <c r="C27" s="134" t="str">
        <f>r_vote_all_decomposed!C19</f>
        <v>Top 10%</v>
      </c>
      <c r="D27" s="138">
        <f>r_vote_all_decomposed!D19</f>
        <v>0.4131222424668779</v>
      </c>
      <c r="E27" s="138">
        <f>r_vote_all_decomposed!E19</f>
        <v>3.4573599941856249E-2</v>
      </c>
      <c r="F27" s="138">
        <f>r_vote_all_decomposed!F19</f>
        <v>0</v>
      </c>
      <c r="G27" s="138">
        <f>r_vote_all_decomposed!J19</f>
        <v>3.5842748868307006E-4</v>
      </c>
      <c r="H27" s="138">
        <f>r_vote_all_decomposed!G19</f>
        <v>0.50668895037883366</v>
      </c>
      <c r="I27" s="138">
        <f>r_vote_all_decomposed!H19</f>
        <v>6.2786218605390511E-4</v>
      </c>
      <c r="J27" s="138">
        <f>r_vote_all_decomposed!I19</f>
        <v>3.915200098474016E-3</v>
      </c>
    </row>
    <row r="28" spans="1:18" ht="15.6">
      <c r="A28" s="225"/>
      <c r="B28" s="149"/>
      <c r="C28" s="134"/>
      <c r="D28" s="138"/>
      <c r="E28" s="138"/>
      <c r="F28" s="138"/>
      <c r="G28" s="138"/>
      <c r="H28" s="138"/>
      <c r="I28" s="138"/>
      <c r="J28" s="138"/>
    </row>
    <row r="29" spans="1:18" ht="15.6">
      <c r="A29" s="225"/>
      <c r="B29" s="226" t="str">
        <f>r_vote_all_decomposed!$B$8</f>
        <v>2002-09</v>
      </c>
      <c r="C29" s="134" t="str">
        <f>r_vote_all_decomposed!C20</f>
        <v>Bottom 50%</v>
      </c>
      <c r="D29" s="138">
        <f>r_vote_all_decomposed!D20</f>
        <v>0.43796741713652365</v>
      </c>
      <c r="E29" s="138">
        <f>r_vote_all_decomposed!E20</f>
        <v>8.5676269241625205E-2</v>
      </c>
      <c r="F29" s="138">
        <f>r_vote_all_decomposed!F20</f>
        <v>3.5850830094219736E-2</v>
      </c>
      <c r="G29" s="138">
        <f>r_vote_all_decomposed!J20</f>
        <v>0</v>
      </c>
      <c r="H29" s="138">
        <f>r_vote_all_decomposed!G20</f>
        <v>0.44024718223249398</v>
      </c>
      <c r="I29" s="138">
        <f>r_vote_all_decomposed!H20</f>
        <v>0</v>
      </c>
      <c r="J29" s="138">
        <f>r_vote_all_decomposed!I20</f>
        <v>1.625342864907297E-4</v>
      </c>
    </row>
    <row r="30" spans="1:18" ht="15.6">
      <c r="A30" s="225"/>
      <c r="B30" s="225"/>
      <c r="C30" s="134" t="str">
        <f>r_vote_all_decomposed!C21</f>
        <v>Middle 40%</v>
      </c>
      <c r="D30" s="138">
        <f>r_vote_all_decomposed!D21</f>
        <v>0.40344480910629388</v>
      </c>
      <c r="E30" s="138">
        <f>r_vote_all_decomposed!E21</f>
        <v>7.5756459817394248E-2</v>
      </c>
      <c r="F30" s="138">
        <f>r_vote_all_decomposed!F21</f>
        <v>8.4100740523188541E-2</v>
      </c>
      <c r="G30" s="138">
        <f>r_vote_all_decomposed!J21</f>
        <v>0</v>
      </c>
      <c r="H30" s="138">
        <f>r_vote_all_decomposed!G21</f>
        <v>0.42090678116829533</v>
      </c>
      <c r="I30" s="138">
        <f>r_vote_all_decomposed!H21</f>
        <v>0</v>
      </c>
      <c r="J30" s="138">
        <f>r_vote_all_decomposed!I21</f>
        <v>1.6116059648285607E-3</v>
      </c>
    </row>
    <row r="31" spans="1:18" ht="15.6">
      <c r="A31" s="225"/>
      <c r="B31" s="225"/>
      <c r="C31" s="134" t="str">
        <f>r_vote_all_decomposed!C22</f>
        <v>Top 10%</v>
      </c>
      <c r="D31" s="138">
        <f>r_vote_all_decomposed!D22</f>
        <v>0.33853741877829369</v>
      </c>
      <c r="E31" s="138">
        <f>r_vote_all_decomposed!E22</f>
        <v>6.3639538047362137E-2</v>
      </c>
      <c r="F31" s="138">
        <f>r_vote_all_decomposed!F22</f>
        <v>9.3293648399992726E-2</v>
      </c>
      <c r="G31" s="138">
        <f>r_vote_all_decomposed!J22</f>
        <v>0</v>
      </c>
      <c r="H31" s="138">
        <f>r_vote_all_decomposed!G22</f>
        <v>0.44782135927356026</v>
      </c>
      <c r="I31" s="138">
        <f>r_vote_all_decomposed!H22</f>
        <v>0</v>
      </c>
      <c r="J31" s="138">
        <f>r_vote_all_decomposed!I22</f>
        <v>4.4839605072358223E-3</v>
      </c>
    </row>
    <row r="32" spans="1:18" ht="15.6">
      <c r="A32" s="225"/>
      <c r="B32" s="149"/>
      <c r="C32" s="134"/>
      <c r="D32" s="138"/>
      <c r="E32" s="138"/>
      <c r="F32" s="138"/>
      <c r="G32" s="138"/>
      <c r="H32" s="138"/>
      <c r="I32" s="138"/>
      <c r="J32" s="138"/>
    </row>
    <row r="33" spans="1:10" ht="15.6">
      <c r="A33" s="225"/>
      <c r="B33" s="226" t="str">
        <f>r_vote_all_decomposed!$B$11</f>
        <v>2015-19</v>
      </c>
      <c r="C33" s="134" t="str">
        <f>r_vote_all_decomposed!C23</f>
        <v>Bottom 50%</v>
      </c>
      <c r="D33" s="138">
        <f>r_vote_all_decomposed!D23</f>
        <v>0.41863180713062476</v>
      </c>
      <c r="E33" s="138">
        <f>r_vote_all_decomposed!E23</f>
        <v>0.10808879312329871</v>
      </c>
      <c r="F33" s="138">
        <f>r_vote_all_decomposed!F23</f>
        <v>7.0439190711575936E-2</v>
      </c>
      <c r="G33" s="138">
        <f>r_vote_all_decomposed!J23</f>
        <v>7.0101257864774837E-3</v>
      </c>
      <c r="H33" s="138">
        <f>r_vote_all_decomposed!G23</f>
        <v>0.38410930722507436</v>
      </c>
      <c r="I33" s="138">
        <f>r_vote_all_decomposed!H23</f>
        <v>0</v>
      </c>
      <c r="J33" s="152">
        <f>r_vote_all_decomposed!I23</f>
        <v>1.6356345920939084E-3</v>
      </c>
    </row>
    <row r="34" spans="1:10" ht="15.6">
      <c r="A34" s="225"/>
      <c r="B34" s="225"/>
      <c r="C34" s="134" t="str">
        <f>r_vote_all_decomposed!C24</f>
        <v>Middle 40%</v>
      </c>
      <c r="D34" s="138">
        <f>r_vote_all_decomposed!D24</f>
        <v>0.35054046378542203</v>
      </c>
      <c r="E34" s="138">
        <f>r_vote_all_decomposed!E24</f>
        <v>9.7598652697860458E-2</v>
      </c>
      <c r="F34" s="138">
        <f>r_vote_all_decomposed!F24</f>
        <v>0.13460135216610206</v>
      </c>
      <c r="G34" s="138">
        <f>r_vote_all_decomposed!J24</f>
        <v>7.922974462255334E-3</v>
      </c>
      <c r="H34" s="138">
        <f>r_vote_all_decomposed!G24</f>
        <v>0.39014538138283239</v>
      </c>
      <c r="I34" s="138">
        <f>r_vote_all_decomposed!H24</f>
        <v>0</v>
      </c>
      <c r="J34" s="152">
        <f>r_vote_all_decomposed!I24</f>
        <v>4.4182113960188289E-3</v>
      </c>
    </row>
    <row r="35" spans="1:10" ht="16.2" thickBot="1">
      <c r="A35" s="227"/>
      <c r="B35" s="227"/>
      <c r="C35" s="136" t="str">
        <f>r_vote_all_decomposed!C25</f>
        <v>Top 10%</v>
      </c>
      <c r="D35" s="139">
        <f>r_vote_all_decomposed!D25</f>
        <v>0.22732372431405648</v>
      </c>
      <c r="E35" s="139">
        <f>r_vote_all_decomposed!E25</f>
        <v>6.7501875369639988E-2</v>
      </c>
      <c r="F35" s="139">
        <f>r_vote_all_decomposed!F25</f>
        <v>0.13852711765921893</v>
      </c>
      <c r="G35" s="139">
        <f>r_vote_all_decomposed!J25</f>
        <v>7.7414179636898289E-3</v>
      </c>
      <c r="H35" s="139">
        <f>r_vote_all_decomposed!G25</f>
        <v>0.54643490849782028</v>
      </c>
      <c r="I35" s="139">
        <f>r_vote_all_decomposed!H25</f>
        <v>0</v>
      </c>
      <c r="J35" s="153">
        <f>r_vote_all_decomposed!I25</f>
        <v>3.0895521997243432E-3</v>
      </c>
    </row>
  </sheetData>
  <mergeCells count="12">
    <mergeCell ref="A20:A35"/>
    <mergeCell ref="B21:B23"/>
    <mergeCell ref="B25:B27"/>
    <mergeCell ref="B29:B31"/>
    <mergeCell ref="B33:B35"/>
    <mergeCell ref="A1:J1"/>
    <mergeCell ref="A2:J2"/>
    <mergeCell ref="A4:A19"/>
    <mergeCell ref="B5:B7"/>
    <mergeCell ref="B9:B11"/>
    <mergeCell ref="B13:B15"/>
    <mergeCell ref="B17:B19"/>
  </mergeCell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sheetPr>
  <dimension ref="A1:O33"/>
  <sheetViews>
    <sheetView workbookViewId="0">
      <selection activeCell="B31" sqref="B31:E33"/>
    </sheetView>
  </sheetViews>
  <sheetFormatPr baseColWidth="10" defaultColWidth="10.6640625" defaultRowHeight="15.6"/>
  <cols>
    <col min="1" max="1" width="32.33203125" style="40" bestFit="1" customWidth="1"/>
    <col min="2" max="6" width="10.6640625" style="40"/>
    <col min="7" max="7" width="17.33203125" style="40" bestFit="1" customWidth="1"/>
    <col min="8" max="16384" width="10.6640625" style="40"/>
  </cols>
  <sheetData>
    <row r="1" spans="1:15" ht="16.2" thickBot="1">
      <c r="A1" s="57" t="s">
        <v>194</v>
      </c>
    </row>
    <row r="2" spans="1:15">
      <c r="A2" s="55"/>
      <c r="B2" s="54"/>
      <c r="C2" s="228" t="s">
        <v>99</v>
      </c>
      <c r="D2" s="229"/>
      <c r="E2" s="229"/>
      <c r="F2" s="229"/>
      <c r="G2" s="230"/>
      <c r="H2" s="228" t="s">
        <v>113</v>
      </c>
      <c r="I2" s="229"/>
      <c r="J2" s="229"/>
      <c r="K2" s="231"/>
    </row>
    <row r="3" spans="1:15" ht="46.8">
      <c r="A3" s="46"/>
      <c r="B3" s="52" t="s">
        <v>189</v>
      </c>
      <c r="C3" s="46" t="s">
        <v>188</v>
      </c>
      <c r="D3" s="45" t="s">
        <v>187</v>
      </c>
      <c r="E3" s="45" t="s">
        <v>186</v>
      </c>
      <c r="F3" s="45" t="s">
        <v>185</v>
      </c>
      <c r="G3" s="51" t="s">
        <v>184</v>
      </c>
      <c r="H3" s="50" t="s">
        <v>183</v>
      </c>
      <c r="I3" s="49" t="s">
        <v>182</v>
      </c>
      <c r="J3" s="45" t="s">
        <v>181</v>
      </c>
      <c r="K3" s="44" t="s">
        <v>65</v>
      </c>
    </row>
    <row r="4" spans="1:15">
      <c r="A4" s="46" t="s">
        <v>193</v>
      </c>
      <c r="B4" s="51">
        <v>2386</v>
      </c>
      <c r="C4" s="46">
        <v>114</v>
      </c>
      <c r="D4" s="45">
        <v>279</v>
      </c>
      <c r="E4" s="45">
        <v>290</v>
      </c>
      <c r="F4" s="45">
        <v>1047</v>
      </c>
      <c r="G4" s="51">
        <v>656</v>
      </c>
      <c r="H4" s="46">
        <v>1281</v>
      </c>
      <c r="I4" s="45">
        <v>272</v>
      </c>
      <c r="J4" s="45">
        <v>334</v>
      </c>
      <c r="K4" s="44">
        <v>491</v>
      </c>
    </row>
    <row r="5" spans="1:15" ht="16.2" thickBot="1">
      <c r="A5" s="43" t="s">
        <v>192</v>
      </c>
      <c r="B5" s="56">
        <v>6481</v>
      </c>
      <c r="C5" s="43">
        <v>285</v>
      </c>
      <c r="D5" s="42">
        <v>558</v>
      </c>
      <c r="E5" s="42">
        <v>636</v>
      </c>
      <c r="F5" s="42">
        <v>2980</v>
      </c>
      <c r="G5" s="56">
        <v>2022</v>
      </c>
      <c r="H5" s="43">
        <v>3514</v>
      </c>
      <c r="I5" s="42">
        <v>790</v>
      </c>
      <c r="J5" s="42">
        <v>891</v>
      </c>
      <c r="K5" s="41">
        <v>1270</v>
      </c>
    </row>
    <row r="6" spans="1:15" ht="16.2" thickBot="1"/>
    <row r="7" spans="1:15">
      <c r="A7" s="232" t="s">
        <v>191</v>
      </c>
      <c r="B7" s="233"/>
      <c r="C7" s="233"/>
      <c r="D7" s="233"/>
      <c r="E7" s="233"/>
      <c r="F7" s="233"/>
      <c r="G7" s="233"/>
      <c r="H7" s="233"/>
      <c r="I7" s="233"/>
      <c r="J7" s="233"/>
      <c r="K7" s="234"/>
    </row>
    <row r="8" spans="1:15" ht="16.2" thickBot="1">
      <c r="A8" s="235" t="s">
        <v>190</v>
      </c>
      <c r="B8" s="236"/>
      <c r="C8" s="236"/>
      <c r="D8" s="236"/>
      <c r="E8" s="236"/>
      <c r="F8" s="236"/>
      <c r="G8" s="236"/>
      <c r="H8" s="236"/>
      <c r="I8" s="236"/>
      <c r="J8" s="236"/>
      <c r="K8" s="237"/>
    </row>
    <row r="9" spans="1:15">
      <c r="A9" s="55"/>
      <c r="B9" s="54"/>
      <c r="C9" s="228" t="s">
        <v>99</v>
      </c>
      <c r="D9" s="229"/>
      <c r="E9" s="229"/>
      <c r="F9" s="229"/>
      <c r="G9" s="230"/>
      <c r="H9" s="228" t="s">
        <v>113</v>
      </c>
      <c r="I9" s="229"/>
      <c r="J9" s="229"/>
      <c r="K9" s="231"/>
    </row>
    <row r="10" spans="1:15" ht="46.8">
      <c r="A10" s="53"/>
      <c r="B10" s="52" t="s">
        <v>189</v>
      </c>
      <c r="C10" s="46" t="s">
        <v>188</v>
      </c>
      <c r="D10" s="45" t="s">
        <v>187</v>
      </c>
      <c r="E10" s="45" t="s">
        <v>186</v>
      </c>
      <c r="F10" s="45" t="s">
        <v>185</v>
      </c>
      <c r="G10" s="51" t="s">
        <v>184</v>
      </c>
      <c r="H10" s="50" t="s">
        <v>183</v>
      </c>
      <c r="I10" s="49" t="s">
        <v>182</v>
      </c>
      <c r="J10" s="45" t="s">
        <v>181</v>
      </c>
      <c r="K10" s="44" t="s">
        <v>65</v>
      </c>
    </row>
    <row r="11" spans="1:15">
      <c r="A11" s="47" t="s">
        <v>180</v>
      </c>
      <c r="B11" s="45">
        <v>1741</v>
      </c>
      <c r="C11" s="45">
        <v>50</v>
      </c>
      <c r="D11" s="45">
        <v>72</v>
      </c>
      <c r="E11" s="45">
        <v>131</v>
      </c>
      <c r="F11" s="45">
        <v>867</v>
      </c>
      <c r="G11" s="45">
        <v>620</v>
      </c>
      <c r="H11" s="45">
        <v>961</v>
      </c>
      <c r="I11" s="45">
        <v>224</v>
      </c>
      <c r="J11" s="45">
        <v>152</v>
      </c>
      <c r="K11" s="44">
        <v>400</v>
      </c>
      <c r="M11" s="40">
        <f t="shared" ref="M11:M23" si="0">SUM(H11:K11)</f>
        <v>1737</v>
      </c>
      <c r="O11" s="40">
        <f t="shared" ref="O11:O19" si="1">SUM(C11:G11)</f>
        <v>1740</v>
      </c>
    </row>
    <row r="12" spans="1:15">
      <c r="A12" s="48" t="s">
        <v>179</v>
      </c>
      <c r="B12" s="45">
        <v>799</v>
      </c>
      <c r="C12" s="45">
        <v>42</v>
      </c>
      <c r="D12" s="45">
        <v>25</v>
      </c>
      <c r="E12" s="45">
        <v>61</v>
      </c>
      <c r="F12" s="45">
        <v>356</v>
      </c>
      <c r="G12" s="45">
        <v>314</v>
      </c>
      <c r="H12" s="45">
        <v>543</v>
      </c>
      <c r="I12" s="45">
        <v>93</v>
      </c>
      <c r="J12" s="45">
        <v>54</v>
      </c>
      <c r="K12" s="44">
        <v>109</v>
      </c>
      <c r="M12" s="40">
        <f t="shared" si="0"/>
        <v>799</v>
      </c>
      <c r="O12" s="40">
        <f t="shared" si="1"/>
        <v>798</v>
      </c>
    </row>
    <row r="13" spans="1:15">
      <c r="A13" s="48" t="s">
        <v>178</v>
      </c>
      <c r="B13" s="45">
        <v>392</v>
      </c>
      <c r="C13" s="45">
        <v>18</v>
      </c>
      <c r="D13" s="45">
        <v>32</v>
      </c>
      <c r="E13" s="45">
        <v>28</v>
      </c>
      <c r="F13" s="45">
        <v>197</v>
      </c>
      <c r="G13" s="45">
        <v>118</v>
      </c>
      <c r="H13" s="45">
        <v>305</v>
      </c>
      <c r="I13" s="45">
        <v>34</v>
      </c>
      <c r="J13" s="45">
        <v>3</v>
      </c>
      <c r="K13" s="44">
        <v>50</v>
      </c>
      <c r="M13" s="40">
        <f t="shared" si="0"/>
        <v>392</v>
      </c>
      <c r="O13" s="40">
        <f t="shared" si="1"/>
        <v>393</v>
      </c>
    </row>
    <row r="14" spans="1:15">
      <c r="A14" s="48" t="s">
        <v>177</v>
      </c>
      <c r="B14" s="45">
        <v>7</v>
      </c>
      <c r="C14" s="45">
        <v>7</v>
      </c>
      <c r="D14" s="45">
        <v>0</v>
      </c>
      <c r="E14" s="45">
        <v>0</v>
      </c>
      <c r="F14" s="45">
        <v>0</v>
      </c>
      <c r="G14" s="45">
        <v>0</v>
      </c>
      <c r="H14" s="45">
        <v>0</v>
      </c>
      <c r="I14" s="45">
        <v>0</v>
      </c>
      <c r="J14" s="45">
        <v>0</v>
      </c>
      <c r="K14" s="44">
        <v>7</v>
      </c>
      <c r="M14" s="40">
        <f t="shared" si="0"/>
        <v>7</v>
      </c>
      <c r="O14" s="40">
        <f t="shared" si="1"/>
        <v>7</v>
      </c>
    </row>
    <row r="15" spans="1:15">
      <c r="A15" s="47" t="s">
        <v>176</v>
      </c>
      <c r="B15" s="45">
        <v>429</v>
      </c>
      <c r="C15" s="45">
        <v>16</v>
      </c>
      <c r="D15" s="45">
        <v>39</v>
      </c>
      <c r="E15" s="45">
        <v>26</v>
      </c>
      <c r="F15" s="45">
        <v>215</v>
      </c>
      <c r="G15" s="45">
        <v>144</v>
      </c>
      <c r="H15" s="45">
        <v>100</v>
      </c>
      <c r="I15" s="45">
        <v>65</v>
      </c>
      <c r="J15" s="45">
        <v>163</v>
      </c>
      <c r="K15" s="44">
        <v>100</v>
      </c>
      <c r="M15" s="40">
        <f t="shared" si="0"/>
        <v>428</v>
      </c>
      <c r="O15" s="40">
        <f t="shared" si="1"/>
        <v>440</v>
      </c>
    </row>
    <row r="16" spans="1:15">
      <c r="A16" s="47" t="s">
        <v>175</v>
      </c>
      <c r="B16" s="45">
        <v>35</v>
      </c>
      <c r="C16" s="45">
        <v>4</v>
      </c>
      <c r="D16" s="45">
        <v>15</v>
      </c>
      <c r="E16" s="45">
        <v>2</v>
      </c>
      <c r="F16" s="45">
        <v>13</v>
      </c>
      <c r="G16" s="45">
        <v>1</v>
      </c>
      <c r="H16" s="45">
        <v>19</v>
      </c>
      <c r="I16" s="45">
        <v>2</v>
      </c>
      <c r="J16" s="45">
        <v>11</v>
      </c>
      <c r="K16" s="44">
        <v>4</v>
      </c>
      <c r="M16" s="40">
        <f t="shared" si="0"/>
        <v>36</v>
      </c>
      <c r="O16" s="40">
        <f t="shared" si="1"/>
        <v>35</v>
      </c>
    </row>
    <row r="17" spans="1:15">
      <c r="A17" s="47" t="s">
        <v>174</v>
      </c>
      <c r="B17" s="45">
        <v>55</v>
      </c>
      <c r="C17" s="45">
        <v>10</v>
      </c>
      <c r="D17" s="45">
        <v>6</v>
      </c>
      <c r="E17" s="45">
        <v>9</v>
      </c>
      <c r="F17" s="45">
        <v>25</v>
      </c>
      <c r="G17" s="45">
        <v>5</v>
      </c>
      <c r="H17" s="45">
        <v>9</v>
      </c>
      <c r="I17" s="45">
        <v>16</v>
      </c>
      <c r="J17" s="45">
        <v>13</v>
      </c>
      <c r="K17" s="44">
        <v>17</v>
      </c>
      <c r="M17" s="40">
        <f t="shared" si="0"/>
        <v>55</v>
      </c>
      <c r="O17" s="40">
        <f t="shared" si="1"/>
        <v>55</v>
      </c>
    </row>
    <row r="18" spans="1:15">
      <c r="A18" s="48" t="s">
        <v>173</v>
      </c>
      <c r="B18" s="45">
        <v>2</v>
      </c>
      <c r="C18" s="45">
        <v>0</v>
      </c>
      <c r="D18" s="45">
        <v>0</v>
      </c>
      <c r="E18" s="45">
        <v>0</v>
      </c>
      <c r="F18" s="45">
        <v>0</v>
      </c>
      <c r="G18" s="45">
        <v>2</v>
      </c>
      <c r="H18" s="45">
        <v>2</v>
      </c>
      <c r="I18" s="45">
        <v>0</v>
      </c>
      <c r="J18" s="45">
        <v>0</v>
      </c>
      <c r="K18" s="44">
        <v>0</v>
      </c>
      <c r="M18" s="40">
        <f t="shared" si="0"/>
        <v>2</v>
      </c>
      <c r="O18" s="40">
        <f t="shared" si="1"/>
        <v>2</v>
      </c>
    </row>
    <row r="19" spans="1:15">
      <c r="A19" s="47" t="s">
        <v>172</v>
      </c>
      <c r="B19" s="45">
        <v>13</v>
      </c>
      <c r="C19" s="45">
        <v>5</v>
      </c>
      <c r="D19" s="45">
        <v>7</v>
      </c>
      <c r="E19" s="45">
        <v>0</v>
      </c>
      <c r="F19" s="45">
        <v>0</v>
      </c>
      <c r="G19" s="45">
        <v>0</v>
      </c>
      <c r="H19" s="45">
        <v>2</v>
      </c>
      <c r="I19" s="45">
        <v>0</v>
      </c>
      <c r="J19" s="45">
        <v>11</v>
      </c>
      <c r="K19" s="44">
        <v>0</v>
      </c>
      <c r="M19" s="40">
        <f t="shared" si="0"/>
        <v>13</v>
      </c>
      <c r="O19" s="40">
        <f t="shared" si="1"/>
        <v>12</v>
      </c>
    </row>
    <row r="20" spans="1:15">
      <c r="A20" s="46" t="s">
        <v>171</v>
      </c>
      <c r="B20" s="45">
        <v>96</v>
      </c>
      <c r="C20" s="45">
        <v>6</v>
      </c>
      <c r="D20" s="45">
        <v>4</v>
      </c>
      <c r="E20" s="45">
        <v>1</v>
      </c>
      <c r="F20" s="45">
        <v>72</v>
      </c>
      <c r="G20" s="45">
        <v>12</v>
      </c>
      <c r="H20" s="45">
        <v>50</v>
      </c>
      <c r="I20" s="45">
        <v>11</v>
      </c>
      <c r="J20" s="45">
        <v>1</v>
      </c>
      <c r="K20" s="44">
        <v>33</v>
      </c>
      <c r="M20" s="40">
        <f t="shared" si="0"/>
        <v>95</v>
      </c>
    </row>
    <row r="21" spans="1:15">
      <c r="A21" s="46" t="s">
        <v>170</v>
      </c>
      <c r="B21" s="45">
        <v>714</v>
      </c>
      <c r="C21" s="45">
        <v>30</v>
      </c>
      <c r="D21" s="45">
        <v>34</v>
      </c>
      <c r="E21" s="45">
        <v>93</v>
      </c>
      <c r="F21" s="45">
        <v>334</v>
      </c>
      <c r="G21" s="45">
        <v>223</v>
      </c>
      <c r="H21" s="45">
        <v>330</v>
      </c>
      <c r="I21" s="45">
        <v>89</v>
      </c>
      <c r="J21" s="45">
        <v>123</v>
      </c>
      <c r="K21" s="44">
        <v>170</v>
      </c>
      <c r="M21" s="40">
        <f t="shared" si="0"/>
        <v>712</v>
      </c>
    </row>
    <row r="22" spans="1:15">
      <c r="A22" s="46" t="s">
        <v>169</v>
      </c>
      <c r="B22" s="45">
        <v>931</v>
      </c>
      <c r="C22" s="45">
        <v>42</v>
      </c>
      <c r="D22" s="45">
        <v>247</v>
      </c>
      <c r="E22" s="45">
        <v>224</v>
      </c>
      <c r="F22" s="45">
        <v>403</v>
      </c>
      <c r="G22" s="45">
        <v>15</v>
      </c>
      <c r="H22" s="45">
        <v>466</v>
      </c>
      <c r="I22" s="45">
        <v>107</v>
      </c>
      <c r="J22" s="45">
        <v>228</v>
      </c>
      <c r="K22" s="44">
        <v>130</v>
      </c>
      <c r="M22" s="40">
        <f t="shared" si="0"/>
        <v>931</v>
      </c>
    </row>
    <row r="23" spans="1:15" ht="16.2" thickBot="1">
      <c r="A23" s="43" t="s">
        <v>168</v>
      </c>
      <c r="B23" s="42">
        <v>1266</v>
      </c>
      <c r="C23" s="42">
        <v>54</v>
      </c>
      <c r="D23" s="42">
        <v>86</v>
      </c>
      <c r="E23" s="42">
        <v>61</v>
      </c>
      <c r="F23" s="42">
        <v>498</v>
      </c>
      <c r="G23" s="42">
        <v>567</v>
      </c>
      <c r="H23" s="42">
        <v>726</v>
      </c>
      <c r="I23" s="42">
        <v>149</v>
      </c>
      <c r="J23" s="42">
        <v>131</v>
      </c>
      <c r="K23" s="41">
        <v>250</v>
      </c>
      <c r="M23" s="40">
        <f t="shared" si="0"/>
        <v>1256</v>
      </c>
    </row>
    <row r="26" spans="1:15">
      <c r="B26" s="113" t="s">
        <v>192</v>
      </c>
      <c r="C26" s="115">
        <f>SUM(C11:G23)</f>
        <v>6488</v>
      </c>
      <c r="D26" s="114">
        <f>C26/$C$26</f>
        <v>1</v>
      </c>
      <c r="F26" s="117" t="s">
        <v>192</v>
      </c>
      <c r="G26" s="40">
        <f>SUM(H11:K23)</f>
        <v>6463</v>
      </c>
      <c r="H26" s="114">
        <f>G26/$G$26</f>
        <v>1</v>
      </c>
    </row>
    <row r="27" spans="1:15">
      <c r="B27" s="113" t="s">
        <v>46</v>
      </c>
      <c r="C27" s="40">
        <f>SUM(F11:G23)</f>
        <v>5001</v>
      </c>
      <c r="D27" s="114">
        <f t="shared" ref="D27:D29" si="2">C27/$C$26</f>
        <v>0.77080764488286069</v>
      </c>
      <c r="F27" s="117" t="s">
        <v>62</v>
      </c>
      <c r="G27" s="40">
        <f>SUM(J11:J23)</f>
        <v>890</v>
      </c>
      <c r="H27" s="114">
        <f t="shared" ref="H27:H29" si="3">G27/$G$26</f>
        <v>0.13770694723812471</v>
      </c>
    </row>
    <row r="28" spans="1:15">
      <c r="B28" s="113" t="s">
        <v>47</v>
      </c>
      <c r="C28" s="40">
        <f>SUM(D11:E23)</f>
        <v>1203</v>
      </c>
      <c r="D28" s="114">
        <f t="shared" si="2"/>
        <v>0.18541923551171394</v>
      </c>
      <c r="F28" s="117" t="s">
        <v>63</v>
      </c>
      <c r="G28" s="40">
        <f>SUM(H11:I23)</f>
        <v>4303</v>
      </c>
      <c r="H28" s="114">
        <f t="shared" si="3"/>
        <v>0.66578988086028157</v>
      </c>
    </row>
    <row r="29" spans="1:15">
      <c r="B29" s="113" t="s">
        <v>48</v>
      </c>
      <c r="C29" s="40">
        <f>SUM(C11:C23)</f>
        <v>284</v>
      </c>
      <c r="D29" s="114">
        <f t="shared" si="2"/>
        <v>4.3773119605425403E-2</v>
      </c>
      <c r="F29" s="117" t="s">
        <v>65</v>
      </c>
      <c r="G29" s="40">
        <f>SUM(K11:K23)</f>
        <v>1270</v>
      </c>
      <c r="H29" s="114">
        <f t="shared" si="3"/>
        <v>0.19650317190159369</v>
      </c>
    </row>
    <row r="31" spans="1:15">
      <c r="B31" s="113" t="s">
        <v>46</v>
      </c>
      <c r="C31" s="40">
        <f>SUM(F11:G19)</f>
        <v>2877</v>
      </c>
      <c r="D31" s="121">
        <f>F11+G11+F15+G15+F16+G16+F17+G17+F19+G19</f>
        <v>1890</v>
      </c>
      <c r="E31" s="114">
        <f>D31/C31</f>
        <v>0.65693430656934304</v>
      </c>
    </row>
    <row r="32" spans="1:15">
      <c r="B32" s="113" t="s">
        <v>47</v>
      </c>
      <c r="C32" s="40">
        <f>SUM(D11:E19)</f>
        <v>453</v>
      </c>
      <c r="D32" s="121">
        <f>D11+E11+D15+E15+D16+E16+D17+E17+D19+E19</f>
        <v>307</v>
      </c>
      <c r="E32" s="114">
        <f t="shared" ref="E32:E33" si="4">D32/C32</f>
        <v>0.67770419426048567</v>
      </c>
    </row>
    <row r="33" spans="2:5">
      <c r="B33" s="113" t="s">
        <v>48</v>
      </c>
      <c r="C33" s="40">
        <f>SUM(C11:C19)</f>
        <v>152</v>
      </c>
      <c r="D33" s="121">
        <f>C11+C15+C16+C17+C19</f>
        <v>85</v>
      </c>
      <c r="E33" s="114">
        <f t="shared" si="4"/>
        <v>0.55921052631578949</v>
      </c>
    </row>
  </sheetData>
  <mergeCells count="6">
    <mergeCell ref="C2:G2"/>
    <mergeCell ref="H2:K2"/>
    <mergeCell ref="A7:K7"/>
    <mergeCell ref="A8:K8"/>
    <mergeCell ref="C9:G9"/>
    <mergeCell ref="H9:K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1"/>
  </sheetPr>
  <dimension ref="A1:V53"/>
  <sheetViews>
    <sheetView topLeftCell="A31" workbookViewId="0">
      <selection activeCell="B31" sqref="B31:E33"/>
    </sheetView>
  </sheetViews>
  <sheetFormatPr baseColWidth="10" defaultColWidth="8.6640625" defaultRowHeight="15.6"/>
  <cols>
    <col min="1" max="1" width="50.109375" style="40" bestFit="1" customWidth="1"/>
    <col min="2" max="2" width="9.44140625" style="40" customWidth="1"/>
    <col min="3" max="3" width="11.33203125" style="40" bestFit="1" customWidth="1"/>
    <col min="4" max="5" width="8.6640625" style="40"/>
    <col min="6" max="6" width="16" style="40" bestFit="1" customWidth="1"/>
    <col min="7" max="7" width="17.33203125" style="40" bestFit="1" customWidth="1"/>
    <col min="8" max="8" width="17.44140625" style="40" bestFit="1" customWidth="1"/>
    <col min="9" max="9" width="9.33203125" style="40" bestFit="1" customWidth="1"/>
    <col min="10" max="10" width="10.6640625" style="40" customWidth="1"/>
    <col min="11" max="12" width="8.6640625" style="40"/>
    <col min="13" max="13" width="16.33203125" style="40" bestFit="1" customWidth="1"/>
    <col min="14" max="14" width="17.33203125" style="40" bestFit="1" customWidth="1"/>
    <col min="15" max="16384" width="8.6640625" style="40"/>
  </cols>
  <sheetData>
    <row r="1" spans="1:22" ht="33" customHeight="1" thickBot="1">
      <c r="A1" s="57" t="s">
        <v>214</v>
      </c>
      <c r="C1" s="57"/>
    </row>
    <row r="2" spans="1:22">
      <c r="A2" s="45"/>
      <c r="B2" s="51"/>
      <c r="C2" s="228" t="s">
        <v>212</v>
      </c>
      <c r="D2" s="229"/>
      <c r="E2" s="229"/>
      <c r="F2" s="229"/>
      <c r="G2" s="231"/>
      <c r="H2" s="228" t="s">
        <v>211</v>
      </c>
      <c r="I2" s="231"/>
      <c r="J2" s="228" t="s">
        <v>99</v>
      </c>
      <c r="K2" s="229"/>
      <c r="L2" s="229"/>
      <c r="M2" s="229"/>
      <c r="N2" s="231"/>
      <c r="O2" s="228" t="s">
        <v>113</v>
      </c>
      <c r="P2" s="229"/>
      <c r="Q2" s="229"/>
      <c r="R2" s="231"/>
    </row>
    <row r="3" spans="1:22" s="65" customFormat="1" ht="62.4">
      <c r="A3" s="61"/>
      <c r="B3" s="52"/>
      <c r="C3" s="53" t="s">
        <v>210</v>
      </c>
      <c r="D3" s="61" t="s">
        <v>209</v>
      </c>
      <c r="E3" s="61" t="s">
        <v>208</v>
      </c>
      <c r="F3" s="61" t="s">
        <v>207</v>
      </c>
      <c r="G3" s="60" t="s">
        <v>206</v>
      </c>
      <c r="H3" s="53" t="s">
        <v>205</v>
      </c>
      <c r="I3" s="60" t="s">
        <v>204</v>
      </c>
      <c r="J3" s="53" t="s">
        <v>188</v>
      </c>
      <c r="K3" s="61" t="s">
        <v>187</v>
      </c>
      <c r="L3" s="61" t="s">
        <v>186</v>
      </c>
      <c r="M3" s="61" t="s">
        <v>203</v>
      </c>
      <c r="N3" s="60" t="s">
        <v>184</v>
      </c>
      <c r="O3" s="63" t="s">
        <v>183</v>
      </c>
      <c r="P3" s="62" t="s">
        <v>182</v>
      </c>
      <c r="Q3" s="61" t="s">
        <v>181</v>
      </c>
      <c r="R3" s="60" t="s">
        <v>65</v>
      </c>
    </row>
    <row r="4" spans="1:22">
      <c r="A4" s="45" t="s">
        <v>193</v>
      </c>
      <c r="B4" s="51">
        <v>1991</v>
      </c>
      <c r="C4" s="46">
        <v>202</v>
      </c>
      <c r="D4" s="45">
        <v>322</v>
      </c>
      <c r="E4" s="45">
        <v>372</v>
      </c>
      <c r="F4" s="45">
        <v>344</v>
      </c>
      <c r="G4" s="44">
        <v>751</v>
      </c>
      <c r="H4" s="46">
        <v>771</v>
      </c>
      <c r="I4" s="44">
        <v>1220</v>
      </c>
      <c r="J4" s="46">
        <v>64</v>
      </c>
      <c r="K4" s="45">
        <v>105</v>
      </c>
      <c r="L4" s="45">
        <v>194</v>
      </c>
      <c r="M4" s="45">
        <v>878</v>
      </c>
      <c r="N4" s="44">
        <v>308</v>
      </c>
      <c r="O4" s="46">
        <v>442</v>
      </c>
      <c r="P4" s="45">
        <v>1442</v>
      </c>
      <c r="Q4" s="45">
        <v>220</v>
      </c>
      <c r="R4" s="44">
        <v>329</v>
      </c>
    </row>
    <row r="5" spans="1:22" ht="16.2" thickBot="1">
      <c r="A5" s="45" t="s">
        <v>192</v>
      </c>
      <c r="B5" s="51">
        <v>6091</v>
      </c>
      <c r="C5" s="43">
        <v>1047</v>
      </c>
      <c r="D5" s="42">
        <v>1172</v>
      </c>
      <c r="E5" s="42">
        <v>1099</v>
      </c>
      <c r="F5" s="42">
        <v>1047</v>
      </c>
      <c r="G5" s="41">
        <v>1726</v>
      </c>
      <c r="H5" s="43">
        <v>2768</v>
      </c>
      <c r="I5" s="41">
        <v>3323</v>
      </c>
      <c r="J5" s="43">
        <v>126</v>
      </c>
      <c r="K5" s="42">
        <v>367</v>
      </c>
      <c r="L5" s="42">
        <v>499</v>
      </c>
      <c r="M5" s="42">
        <v>2744</v>
      </c>
      <c r="N5" s="41">
        <v>905</v>
      </c>
      <c r="O5" s="43">
        <v>1449</v>
      </c>
      <c r="P5" s="42">
        <v>4607</v>
      </c>
      <c r="Q5" s="42">
        <v>648</v>
      </c>
      <c r="R5" s="41">
        <v>836</v>
      </c>
    </row>
    <row r="8" spans="1:22" ht="16.2" thickBot="1">
      <c r="A8" s="40" t="s">
        <v>213</v>
      </c>
    </row>
    <row r="9" spans="1:22">
      <c r="A9" s="55"/>
      <c r="B9" s="64"/>
      <c r="C9" s="228" t="s">
        <v>212</v>
      </c>
      <c r="D9" s="229"/>
      <c r="E9" s="229"/>
      <c r="F9" s="229"/>
      <c r="G9" s="231"/>
      <c r="H9" s="228" t="s">
        <v>211</v>
      </c>
      <c r="I9" s="231"/>
      <c r="J9" s="228" t="s">
        <v>99</v>
      </c>
      <c r="K9" s="229"/>
      <c r="L9" s="229"/>
      <c r="M9" s="229"/>
      <c r="N9" s="231"/>
      <c r="O9" s="228" t="s">
        <v>113</v>
      </c>
      <c r="P9" s="229"/>
      <c r="Q9" s="229"/>
      <c r="R9" s="231"/>
    </row>
    <row r="10" spans="1:22" ht="62.4">
      <c r="A10" s="46"/>
      <c r="B10" s="44"/>
      <c r="C10" s="53" t="s">
        <v>210</v>
      </c>
      <c r="D10" s="61" t="s">
        <v>209</v>
      </c>
      <c r="E10" s="61" t="s">
        <v>208</v>
      </c>
      <c r="F10" s="61" t="s">
        <v>207</v>
      </c>
      <c r="G10" s="60" t="s">
        <v>206</v>
      </c>
      <c r="H10" s="53" t="s">
        <v>205</v>
      </c>
      <c r="I10" s="60" t="s">
        <v>204</v>
      </c>
      <c r="J10" s="53" t="s">
        <v>188</v>
      </c>
      <c r="K10" s="61" t="s">
        <v>187</v>
      </c>
      <c r="L10" s="61" t="s">
        <v>186</v>
      </c>
      <c r="M10" s="61" t="s">
        <v>203</v>
      </c>
      <c r="N10" s="60" t="s">
        <v>184</v>
      </c>
      <c r="O10" s="63" t="s">
        <v>183</v>
      </c>
      <c r="P10" s="62" t="s">
        <v>182</v>
      </c>
      <c r="Q10" s="61" t="s">
        <v>181</v>
      </c>
      <c r="R10" s="60" t="s">
        <v>65</v>
      </c>
    </row>
    <row r="11" spans="1:22">
      <c r="A11" s="47" t="s">
        <v>202</v>
      </c>
      <c r="B11" s="44">
        <v>480</v>
      </c>
      <c r="C11" s="59">
        <v>161</v>
      </c>
      <c r="D11" s="45">
        <v>117</v>
      </c>
      <c r="E11" s="45">
        <v>66</v>
      </c>
      <c r="F11" s="45">
        <v>82</v>
      </c>
      <c r="G11" s="51">
        <v>54</v>
      </c>
      <c r="H11" s="46">
        <v>274</v>
      </c>
      <c r="I11" s="51">
        <v>206</v>
      </c>
      <c r="J11" s="46">
        <v>6</v>
      </c>
      <c r="K11" s="45">
        <v>30</v>
      </c>
      <c r="L11" s="45">
        <v>39</v>
      </c>
      <c r="M11" s="45">
        <v>288</v>
      </c>
      <c r="N11" s="51">
        <v>43</v>
      </c>
      <c r="O11" s="46">
        <v>74</v>
      </c>
      <c r="P11" s="45">
        <v>186</v>
      </c>
      <c r="Q11" s="45">
        <v>184</v>
      </c>
      <c r="R11" s="44">
        <v>110</v>
      </c>
      <c r="T11" s="40">
        <f t="shared" ref="T11:T20" si="0">SUM(O11:R11)</f>
        <v>554</v>
      </c>
      <c r="V11" s="40">
        <f t="shared" ref="V11:V17" si="1">SUM(J11:N11)</f>
        <v>406</v>
      </c>
    </row>
    <row r="12" spans="1:22">
      <c r="A12" s="48" t="s">
        <v>201</v>
      </c>
      <c r="B12" s="44">
        <v>532</v>
      </c>
      <c r="C12" s="59">
        <v>84</v>
      </c>
      <c r="D12" s="45">
        <v>69</v>
      </c>
      <c r="E12" s="45">
        <v>135</v>
      </c>
      <c r="F12" s="45">
        <v>92</v>
      </c>
      <c r="G12" s="51">
        <v>152</v>
      </c>
      <c r="H12" s="46">
        <v>293</v>
      </c>
      <c r="I12" s="51">
        <v>239</v>
      </c>
      <c r="J12" s="46">
        <v>11</v>
      </c>
      <c r="K12" s="45">
        <v>25</v>
      </c>
      <c r="L12" s="45">
        <v>84</v>
      </c>
      <c r="M12" s="45">
        <v>245</v>
      </c>
      <c r="N12" s="51">
        <v>87</v>
      </c>
      <c r="O12" s="46">
        <v>81</v>
      </c>
      <c r="P12" s="45">
        <v>459</v>
      </c>
      <c r="Q12" s="45">
        <v>18</v>
      </c>
      <c r="R12" s="44">
        <v>56</v>
      </c>
      <c r="T12" s="40">
        <f t="shared" si="0"/>
        <v>614</v>
      </c>
      <c r="V12" s="40">
        <f t="shared" si="1"/>
        <v>452</v>
      </c>
    </row>
    <row r="13" spans="1:22">
      <c r="A13" s="47" t="s">
        <v>200</v>
      </c>
      <c r="B13" s="44">
        <v>936</v>
      </c>
      <c r="C13" s="59">
        <v>98</v>
      </c>
      <c r="D13" s="45">
        <v>208</v>
      </c>
      <c r="E13" s="45">
        <v>151</v>
      </c>
      <c r="F13" s="45">
        <v>222</v>
      </c>
      <c r="G13" s="51">
        <v>258</v>
      </c>
      <c r="H13" s="46">
        <v>399</v>
      </c>
      <c r="I13" s="51">
        <v>537</v>
      </c>
      <c r="J13" s="46">
        <v>16</v>
      </c>
      <c r="K13" s="45">
        <v>43</v>
      </c>
      <c r="L13" s="45">
        <v>98</v>
      </c>
      <c r="M13" s="45">
        <v>491</v>
      </c>
      <c r="N13" s="51">
        <v>106</v>
      </c>
      <c r="O13" s="46">
        <v>182</v>
      </c>
      <c r="P13" s="45">
        <v>720</v>
      </c>
      <c r="Q13" s="45">
        <v>80</v>
      </c>
      <c r="R13" s="44">
        <v>136</v>
      </c>
      <c r="T13" s="40">
        <f t="shared" si="0"/>
        <v>1118</v>
      </c>
      <c r="V13" s="40">
        <f t="shared" si="1"/>
        <v>754</v>
      </c>
    </row>
    <row r="14" spans="1:22">
      <c r="A14" s="48" t="s">
        <v>199</v>
      </c>
      <c r="B14" s="44">
        <v>450</v>
      </c>
      <c r="C14" s="59">
        <v>76</v>
      </c>
      <c r="D14" s="45">
        <v>119</v>
      </c>
      <c r="E14" s="45">
        <v>96</v>
      </c>
      <c r="F14" s="45">
        <v>43</v>
      </c>
      <c r="G14" s="51">
        <v>115</v>
      </c>
      <c r="H14" s="46">
        <v>295</v>
      </c>
      <c r="I14" s="51">
        <v>155</v>
      </c>
      <c r="J14" s="46">
        <v>13</v>
      </c>
      <c r="K14" s="45">
        <v>40</v>
      </c>
      <c r="L14" s="45">
        <v>49</v>
      </c>
      <c r="M14" s="45">
        <v>215</v>
      </c>
      <c r="N14" s="51">
        <v>49</v>
      </c>
      <c r="O14" s="46">
        <v>84</v>
      </c>
      <c r="P14" s="45">
        <v>366</v>
      </c>
      <c r="Q14" s="45">
        <v>39</v>
      </c>
      <c r="R14" s="44">
        <v>44</v>
      </c>
      <c r="T14" s="40">
        <f t="shared" si="0"/>
        <v>533</v>
      </c>
      <c r="V14" s="40">
        <f t="shared" si="1"/>
        <v>366</v>
      </c>
    </row>
    <row r="15" spans="1:22">
      <c r="A15" s="47" t="s">
        <v>198</v>
      </c>
      <c r="B15" s="44">
        <v>57</v>
      </c>
      <c r="C15" s="59">
        <v>27</v>
      </c>
      <c r="D15" s="45">
        <v>25</v>
      </c>
      <c r="E15" s="45">
        <v>6</v>
      </c>
      <c r="F15" s="45"/>
      <c r="G15" s="51"/>
      <c r="H15" s="46">
        <v>14</v>
      </c>
      <c r="I15" s="51">
        <v>43</v>
      </c>
      <c r="J15" s="46"/>
      <c r="K15" s="45">
        <v>24</v>
      </c>
      <c r="L15" s="45">
        <v>6</v>
      </c>
      <c r="M15" s="45">
        <v>26</v>
      </c>
      <c r="N15" s="51"/>
      <c r="O15" s="46">
        <v>2</v>
      </c>
      <c r="P15" s="45">
        <v>26</v>
      </c>
      <c r="Q15" s="45">
        <v>24</v>
      </c>
      <c r="R15" s="44">
        <v>7</v>
      </c>
      <c r="T15" s="40">
        <f t="shared" si="0"/>
        <v>59</v>
      </c>
      <c r="V15" s="40">
        <f t="shared" si="1"/>
        <v>56</v>
      </c>
    </row>
    <row r="16" spans="1:22">
      <c r="A16" s="48" t="s">
        <v>173</v>
      </c>
      <c r="B16" s="44">
        <v>41</v>
      </c>
      <c r="C16" s="59">
        <v>5</v>
      </c>
      <c r="D16" s="45">
        <v>12</v>
      </c>
      <c r="E16" s="45">
        <v>11</v>
      </c>
      <c r="F16" s="45">
        <v>9</v>
      </c>
      <c r="G16" s="51">
        <v>4</v>
      </c>
      <c r="H16" s="46">
        <v>18</v>
      </c>
      <c r="I16" s="51">
        <v>22</v>
      </c>
      <c r="J16" s="46">
        <v>1</v>
      </c>
      <c r="K16" s="45">
        <v>5</v>
      </c>
      <c r="L16" s="45"/>
      <c r="M16" s="45">
        <v>24</v>
      </c>
      <c r="N16" s="51">
        <v>7</v>
      </c>
      <c r="O16" s="46">
        <v>4</v>
      </c>
      <c r="P16" s="45">
        <v>25</v>
      </c>
      <c r="Q16" s="45">
        <v>13</v>
      </c>
      <c r="R16" s="44">
        <v>3</v>
      </c>
      <c r="T16" s="40">
        <f t="shared" si="0"/>
        <v>45</v>
      </c>
      <c r="V16" s="40">
        <f t="shared" si="1"/>
        <v>37</v>
      </c>
    </row>
    <row r="17" spans="1:22">
      <c r="A17" s="47" t="s">
        <v>172</v>
      </c>
      <c r="B17" s="44">
        <v>63</v>
      </c>
      <c r="C17" s="59">
        <v>19</v>
      </c>
      <c r="D17" s="45">
        <v>28</v>
      </c>
      <c r="E17" s="45">
        <v>3</v>
      </c>
      <c r="F17" s="45">
        <v>12</v>
      </c>
      <c r="G17" s="51">
        <v>2</v>
      </c>
      <c r="H17" s="46">
        <v>37</v>
      </c>
      <c r="I17" s="51">
        <v>25</v>
      </c>
      <c r="J17" s="46">
        <v>4</v>
      </c>
      <c r="K17" s="45">
        <v>6</v>
      </c>
      <c r="L17" s="45">
        <v>10</v>
      </c>
      <c r="M17" s="45">
        <v>30</v>
      </c>
      <c r="N17" s="51">
        <v>3</v>
      </c>
      <c r="O17" s="46">
        <v>8</v>
      </c>
      <c r="P17" s="45">
        <v>27</v>
      </c>
      <c r="Q17" s="45">
        <v>20</v>
      </c>
      <c r="R17" s="44">
        <v>15</v>
      </c>
      <c r="T17" s="40">
        <f t="shared" si="0"/>
        <v>70</v>
      </c>
      <c r="V17" s="40">
        <f t="shared" si="1"/>
        <v>53</v>
      </c>
    </row>
    <row r="18" spans="1:22">
      <c r="A18" s="46" t="s">
        <v>170</v>
      </c>
      <c r="B18" s="44">
        <v>769</v>
      </c>
      <c r="C18" s="59">
        <v>133</v>
      </c>
      <c r="D18" s="45">
        <v>153</v>
      </c>
      <c r="E18" s="45">
        <v>123</v>
      </c>
      <c r="F18" s="45">
        <v>125</v>
      </c>
      <c r="G18" s="51">
        <v>236</v>
      </c>
      <c r="H18" s="46">
        <v>351</v>
      </c>
      <c r="I18" s="51">
        <v>419</v>
      </c>
      <c r="J18" s="46">
        <v>19</v>
      </c>
      <c r="K18" s="45">
        <v>71</v>
      </c>
      <c r="L18" s="45">
        <v>69</v>
      </c>
      <c r="M18" s="45">
        <v>315</v>
      </c>
      <c r="N18" s="51">
        <v>121</v>
      </c>
      <c r="O18" s="46">
        <v>175</v>
      </c>
      <c r="P18" s="45">
        <v>531</v>
      </c>
      <c r="Q18" s="45">
        <v>103</v>
      </c>
      <c r="R18" s="44">
        <v>135</v>
      </c>
      <c r="T18" s="40">
        <f t="shared" si="0"/>
        <v>944</v>
      </c>
    </row>
    <row r="19" spans="1:22">
      <c r="A19" s="46" t="s">
        <v>169</v>
      </c>
      <c r="B19" s="44">
        <v>1820</v>
      </c>
      <c r="C19" s="59">
        <v>250</v>
      </c>
      <c r="D19" s="45">
        <v>272</v>
      </c>
      <c r="E19" s="45">
        <v>288</v>
      </c>
      <c r="F19" s="45">
        <v>301</v>
      </c>
      <c r="G19" s="51">
        <v>708</v>
      </c>
      <c r="H19" s="46">
        <v>623</v>
      </c>
      <c r="I19" s="51">
        <v>1197</v>
      </c>
      <c r="J19" s="46">
        <v>13</v>
      </c>
      <c r="K19" s="45">
        <v>55</v>
      </c>
      <c r="L19" s="45">
        <v>64</v>
      </c>
      <c r="M19" s="45">
        <v>703</v>
      </c>
      <c r="N19" s="51">
        <v>329</v>
      </c>
      <c r="O19" s="46">
        <v>656</v>
      </c>
      <c r="P19" s="45">
        <v>1516</v>
      </c>
      <c r="Q19" s="45">
        <v>107</v>
      </c>
      <c r="R19" s="44">
        <v>197</v>
      </c>
      <c r="T19" s="40">
        <f t="shared" si="0"/>
        <v>2476</v>
      </c>
    </row>
    <row r="20" spans="1:22" ht="16.2" thickBot="1">
      <c r="A20" s="43" t="s">
        <v>197</v>
      </c>
      <c r="B20" s="41">
        <v>943</v>
      </c>
      <c r="C20" s="58">
        <v>194</v>
      </c>
      <c r="D20" s="42">
        <v>170</v>
      </c>
      <c r="E20" s="42">
        <v>221</v>
      </c>
      <c r="F20" s="42">
        <v>162</v>
      </c>
      <c r="G20" s="56">
        <v>197</v>
      </c>
      <c r="H20" s="43">
        <v>463</v>
      </c>
      <c r="I20" s="56">
        <v>480</v>
      </c>
      <c r="J20" s="43">
        <v>44</v>
      </c>
      <c r="K20" s="42">
        <v>69</v>
      </c>
      <c r="L20" s="42">
        <v>79</v>
      </c>
      <c r="M20" s="42">
        <v>405</v>
      </c>
      <c r="N20" s="56">
        <v>162</v>
      </c>
      <c r="O20" s="43">
        <v>183</v>
      </c>
      <c r="P20" s="42">
        <v>751</v>
      </c>
      <c r="Q20" s="42">
        <v>59</v>
      </c>
      <c r="R20" s="41">
        <v>132</v>
      </c>
      <c r="T20" s="40">
        <f t="shared" si="0"/>
        <v>1125</v>
      </c>
    </row>
    <row r="22" spans="1:22" ht="16.2" thickBot="1">
      <c r="A22" s="57" t="s">
        <v>196</v>
      </c>
    </row>
    <row r="23" spans="1:22">
      <c r="A23" s="55"/>
      <c r="B23" s="54"/>
      <c r="C23" s="228" t="s">
        <v>99</v>
      </c>
      <c r="D23" s="229"/>
      <c r="E23" s="229"/>
      <c r="F23" s="229"/>
      <c r="G23" s="230"/>
      <c r="H23" s="228" t="s">
        <v>113</v>
      </c>
      <c r="I23" s="229"/>
      <c r="J23" s="229"/>
      <c r="K23" s="231"/>
    </row>
    <row r="24" spans="1:22" ht="62.4">
      <c r="A24" s="46"/>
      <c r="B24" s="51" t="s">
        <v>189</v>
      </c>
      <c r="C24" s="46" t="s">
        <v>188</v>
      </c>
      <c r="D24" s="45" t="s">
        <v>187</v>
      </c>
      <c r="E24" s="45" t="s">
        <v>186</v>
      </c>
      <c r="F24" s="45" t="s">
        <v>185</v>
      </c>
      <c r="G24" s="51" t="s">
        <v>184</v>
      </c>
      <c r="H24" s="50" t="s">
        <v>183</v>
      </c>
      <c r="I24" s="49" t="s">
        <v>182</v>
      </c>
      <c r="J24" s="45" t="s">
        <v>181</v>
      </c>
      <c r="K24" s="44" t="s">
        <v>65</v>
      </c>
    </row>
    <row r="25" spans="1:22">
      <c r="A25" s="46" t="s">
        <v>193</v>
      </c>
      <c r="B25" s="51">
        <v>2386</v>
      </c>
      <c r="C25" s="46">
        <v>114</v>
      </c>
      <c r="D25" s="45">
        <v>279</v>
      </c>
      <c r="E25" s="45">
        <v>290</v>
      </c>
      <c r="F25" s="45">
        <v>1047</v>
      </c>
      <c r="G25" s="51">
        <v>656</v>
      </c>
      <c r="H25" s="46">
        <v>1281</v>
      </c>
      <c r="I25" s="45">
        <v>272</v>
      </c>
      <c r="J25" s="45">
        <v>334</v>
      </c>
      <c r="K25" s="44">
        <v>491</v>
      </c>
    </row>
    <row r="26" spans="1:22" ht="16.2" thickBot="1">
      <c r="A26" s="43" t="s">
        <v>192</v>
      </c>
      <c r="B26" s="56">
        <v>6481</v>
      </c>
      <c r="C26" s="43">
        <v>285</v>
      </c>
      <c r="D26" s="42">
        <v>558</v>
      </c>
      <c r="E26" s="42">
        <v>636</v>
      </c>
      <c r="F26" s="42">
        <v>2980</v>
      </c>
      <c r="G26" s="56">
        <v>2022</v>
      </c>
      <c r="H26" s="43">
        <v>3514</v>
      </c>
      <c r="I26" s="42">
        <v>790</v>
      </c>
      <c r="J26" s="42">
        <v>891</v>
      </c>
      <c r="K26" s="41">
        <v>1270</v>
      </c>
    </row>
    <row r="28" spans="1:22" ht="16.2" thickBot="1">
      <c r="A28" s="235" t="s">
        <v>195</v>
      </c>
      <c r="B28" s="236"/>
      <c r="C28" s="236"/>
      <c r="D28" s="236"/>
      <c r="E28" s="236"/>
      <c r="F28" s="236"/>
      <c r="G28" s="236"/>
      <c r="H28" s="236"/>
      <c r="I28" s="236"/>
      <c r="J28" s="236"/>
      <c r="K28" s="237"/>
    </row>
    <row r="29" spans="1:22">
      <c r="A29" s="55"/>
      <c r="B29" s="54"/>
      <c r="C29" s="228" t="s">
        <v>99</v>
      </c>
      <c r="D29" s="229"/>
      <c r="E29" s="229"/>
      <c r="F29" s="229"/>
      <c r="G29" s="230"/>
      <c r="H29" s="228" t="s">
        <v>113</v>
      </c>
      <c r="I29" s="229"/>
      <c r="J29" s="229"/>
      <c r="K29" s="231"/>
    </row>
    <row r="30" spans="1:22" ht="62.4">
      <c r="A30" s="53"/>
      <c r="B30" s="52" t="s">
        <v>189</v>
      </c>
      <c r="C30" s="46" t="s">
        <v>188</v>
      </c>
      <c r="D30" s="45" t="s">
        <v>187</v>
      </c>
      <c r="E30" s="45" t="s">
        <v>186</v>
      </c>
      <c r="F30" s="45" t="s">
        <v>185</v>
      </c>
      <c r="G30" s="51" t="s">
        <v>184</v>
      </c>
      <c r="H30" s="50" t="s">
        <v>183</v>
      </c>
      <c r="I30" s="49" t="s">
        <v>182</v>
      </c>
      <c r="J30" s="45" t="s">
        <v>181</v>
      </c>
      <c r="K30" s="44" t="s">
        <v>65</v>
      </c>
    </row>
    <row r="31" spans="1:22">
      <c r="A31" s="47" t="s">
        <v>180</v>
      </c>
      <c r="B31" s="45">
        <v>1740</v>
      </c>
      <c r="C31" s="45">
        <v>63</v>
      </c>
      <c r="D31" s="45">
        <v>69</v>
      </c>
      <c r="E31" s="45">
        <v>116</v>
      </c>
      <c r="F31" s="45">
        <v>886</v>
      </c>
      <c r="G31" s="45">
        <v>606</v>
      </c>
      <c r="H31" s="45">
        <v>930</v>
      </c>
      <c r="I31" s="45">
        <v>249</v>
      </c>
      <c r="J31" s="45">
        <v>152</v>
      </c>
      <c r="K31" s="44">
        <v>406</v>
      </c>
      <c r="M31" s="40">
        <f t="shared" ref="M31:M43" si="2">SUM(H31:K31)</f>
        <v>1737</v>
      </c>
    </row>
    <row r="32" spans="1:22">
      <c r="A32" s="48" t="s">
        <v>179</v>
      </c>
      <c r="B32" s="45">
        <v>871</v>
      </c>
      <c r="C32" s="45">
        <v>38</v>
      </c>
      <c r="D32" s="45">
        <v>48</v>
      </c>
      <c r="E32" s="45">
        <v>67</v>
      </c>
      <c r="F32" s="45">
        <v>402</v>
      </c>
      <c r="G32" s="45">
        <v>315</v>
      </c>
      <c r="H32" s="45">
        <v>607</v>
      </c>
      <c r="I32" s="45">
        <v>93</v>
      </c>
      <c r="J32" s="45">
        <v>65</v>
      </c>
      <c r="K32" s="44">
        <v>106</v>
      </c>
      <c r="M32" s="40">
        <f t="shared" si="2"/>
        <v>871</v>
      </c>
    </row>
    <row r="33" spans="1:13">
      <c r="A33" s="48" t="s">
        <v>178</v>
      </c>
      <c r="B33" s="45">
        <v>429</v>
      </c>
      <c r="C33" s="45">
        <v>17</v>
      </c>
      <c r="D33" s="45">
        <v>33</v>
      </c>
      <c r="E33" s="45">
        <v>48</v>
      </c>
      <c r="F33" s="45">
        <v>204</v>
      </c>
      <c r="G33" s="45">
        <v>129</v>
      </c>
      <c r="H33" s="45">
        <v>318</v>
      </c>
      <c r="I33" s="45">
        <v>42</v>
      </c>
      <c r="J33" s="45">
        <v>10</v>
      </c>
      <c r="K33" s="44">
        <v>57</v>
      </c>
      <c r="M33" s="40">
        <f t="shared" si="2"/>
        <v>427</v>
      </c>
    </row>
    <row r="34" spans="1:13">
      <c r="A34" s="48" t="s">
        <v>177</v>
      </c>
      <c r="B34" s="45">
        <v>7</v>
      </c>
      <c r="C34" s="45">
        <v>7</v>
      </c>
      <c r="D34" s="45">
        <v>0</v>
      </c>
      <c r="E34" s="45">
        <v>0</v>
      </c>
      <c r="F34" s="45">
        <v>0</v>
      </c>
      <c r="G34" s="45">
        <v>0</v>
      </c>
      <c r="H34" s="45">
        <v>0</v>
      </c>
      <c r="I34" s="45">
        <v>0</v>
      </c>
      <c r="J34" s="45">
        <v>0</v>
      </c>
      <c r="K34" s="44">
        <v>7</v>
      </c>
      <c r="M34" s="40">
        <f t="shared" si="2"/>
        <v>7</v>
      </c>
    </row>
    <row r="35" spans="1:13">
      <c r="A35" s="47" t="s">
        <v>176</v>
      </c>
      <c r="B35" s="45">
        <v>439</v>
      </c>
      <c r="C35" s="45">
        <v>19</v>
      </c>
      <c r="D35" s="45">
        <v>37</v>
      </c>
      <c r="E35" s="45">
        <v>25</v>
      </c>
      <c r="F35" s="45">
        <v>236</v>
      </c>
      <c r="G35" s="45">
        <v>121</v>
      </c>
      <c r="H35" s="45">
        <v>113</v>
      </c>
      <c r="I35" s="45">
        <v>59</v>
      </c>
      <c r="J35" s="45">
        <v>169</v>
      </c>
      <c r="K35" s="44">
        <v>96</v>
      </c>
      <c r="M35" s="40">
        <f t="shared" si="2"/>
        <v>437</v>
      </c>
    </row>
    <row r="36" spans="1:13">
      <c r="A36" s="47" t="s">
        <v>175</v>
      </c>
      <c r="B36" s="45">
        <v>16</v>
      </c>
      <c r="C36" s="45">
        <v>0</v>
      </c>
      <c r="D36" s="45">
        <v>3</v>
      </c>
      <c r="E36" s="45">
        <v>0</v>
      </c>
      <c r="F36" s="45">
        <v>11</v>
      </c>
      <c r="G36" s="45">
        <v>2</v>
      </c>
      <c r="H36" s="45">
        <v>9</v>
      </c>
      <c r="I36" s="45">
        <v>6</v>
      </c>
      <c r="J36" s="45">
        <v>0</v>
      </c>
      <c r="K36" s="44">
        <v>0</v>
      </c>
      <c r="M36" s="40">
        <f t="shared" si="2"/>
        <v>15</v>
      </c>
    </row>
    <row r="37" spans="1:13">
      <c r="A37" s="47" t="s">
        <v>174</v>
      </c>
      <c r="B37" s="45">
        <v>53</v>
      </c>
      <c r="C37" s="45">
        <v>13</v>
      </c>
      <c r="D37" s="45">
        <v>5</v>
      </c>
      <c r="E37" s="45">
        <v>13</v>
      </c>
      <c r="F37" s="45">
        <v>12</v>
      </c>
      <c r="G37" s="45">
        <v>11</v>
      </c>
      <c r="H37" s="45">
        <v>0</v>
      </c>
      <c r="I37" s="45">
        <v>0</v>
      </c>
      <c r="J37" s="45">
        <v>27</v>
      </c>
      <c r="K37" s="44">
        <v>25</v>
      </c>
      <c r="M37" s="40">
        <f t="shared" si="2"/>
        <v>52</v>
      </c>
    </row>
    <row r="38" spans="1:13">
      <c r="A38" s="48" t="s">
        <v>173</v>
      </c>
      <c r="B38" s="45">
        <v>3</v>
      </c>
      <c r="C38" s="45">
        <v>0</v>
      </c>
      <c r="D38" s="45">
        <v>1</v>
      </c>
      <c r="E38" s="45">
        <v>0</v>
      </c>
      <c r="F38" s="45">
        <v>0</v>
      </c>
      <c r="G38" s="45">
        <v>2</v>
      </c>
      <c r="H38" s="45">
        <v>2</v>
      </c>
      <c r="I38" s="45">
        <v>1</v>
      </c>
      <c r="J38" s="45">
        <v>0</v>
      </c>
      <c r="K38" s="44">
        <v>0</v>
      </c>
      <c r="M38" s="40">
        <f t="shared" si="2"/>
        <v>3</v>
      </c>
    </row>
    <row r="39" spans="1:13">
      <c r="A39" s="47" t="s">
        <v>172</v>
      </c>
      <c r="B39" s="45">
        <v>9</v>
      </c>
      <c r="C39" s="45">
        <v>4</v>
      </c>
      <c r="D39" s="45">
        <v>5</v>
      </c>
      <c r="E39" s="45">
        <v>0</v>
      </c>
      <c r="F39" s="45">
        <v>0</v>
      </c>
      <c r="G39" s="45">
        <v>0</v>
      </c>
      <c r="H39" s="45">
        <v>0</v>
      </c>
      <c r="I39" s="45">
        <v>0</v>
      </c>
      <c r="J39" s="45">
        <v>9</v>
      </c>
      <c r="K39" s="44">
        <v>0</v>
      </c>
      <c r="M39" s="40">
        <f t="shared" si="2"/>
        <v>9</v>
      </c>
    </row>
    <row r="40" spans="1:13">
      <c r="A40" s="46" t="s">
        <v>171</v>
      </c>
      <c r="B40" s="45">
        <v>107</v>
      </c>
      <c r="C40" s="45">
        <v>7</v>
      </c>
      <c r="D40" s="45">
        <v>4</v>
      </c>
      <c r="E40" s="45">
        <v>1</v>
      </c>
      <c r="F40" s="45">
        <v>82</v>
      </c>
      <c r="G40" s="45">
        <v>13</v>
      </c>
      <c r="H40" s="45">
        <v>69</v>
      </c>
      <c r="I40" s="45">
        <v>7</v>
      </c>
      <c r="J40" s="45">
        <v>2</v>
      </c>
      <c r="K40" s="44">
        <v>29</v>
      </c>
      <c r="M40" s="40">
        <f t="shared" si="2"/>
        <v>107</v>
      </c>
    </row>
    <row r="41" spans="1:13">
      <c r="A41" s="46" t="s">
        <v>170</v>
      </c>
      <c r="B41" s="45">
        <v>624</v>
      </c>
      <c r="C41" s="45">
        <v>18</v>
      </c>
      <c r="D41" s="45">
        <v>31</v>
      </c>
      <c r="E41" s="45">
        <v>87</v>
      </c>
      <c r="F41" s="45">
        <v>266</v>
      </c>
      <c r="G41" s="45">
        <v>221</v>
      </c>
      <c r="H41" s="45">
        <v>273</v>
      </c>
      <c r="I41" s="45">
        <v>78</v>
      </c>
      <c r="J41" s="45">
        <v>106</v>
      </c>
      <c r="K41" s="44">
        <v>165</v>
      </c>
      <c r="M41" s="40">
        <f t="shared" si="2"/>
        <v>622</v>
      </c>
    </row>
    <row r="42" spans="1:13">
      <c r="A42" s="46" t="s">
        <v>169</v>
      </c>
      <c r="B42" s="45">
        <v>883</v>
      </c>
      <c r="C42" s="45">
        <v>42</v>
      </c>
      <c r="D42" s="45">
        <v>228</v>
      </c>
      <c r="E42" s="45">
        <v>219</v>
      </c>
      <c r="F42" s="45">
        <v>380</v>
      </c>
      <c r="G42" s="45">
        <v>14</v>
      </c>
      <c r="H42" s="45">
        <v>444</v>
      </c>
      <c r="I42" s="45">
        <v>103</v>
      </c>
      <c r="J42" s="45">
        <v>212</v>
      </c>
      <c r="K42" s="44">
        <v>123</v>
      </c>
      <c r="M42" s="40">
        <f t="shared" si="2"/>
        <v>882</v>
      </c>
    </row>
    <row r="43" spans="1:13" ht="16.2" thickBot="1">
      <c r="A43" s="43" t="s">
        <v>168</v>
      </c>
      <c r="B43" s="42">
        <v>1302</v>
      </c>
      <c r="C43" s="42">
        <v>56</v>
      </c>
      <c r="D43" s="42">
        <v>94</v>
      </c>
      <c r="E43" s="45">
        <v>61</v>
      </c>
      <c r="F43" s="42">
        <v>501</v>
      </c>
      <c r="G43" s="42">
        <v>588</v>
      </c>
      <c r="H43" s="42">
        <v>748</v>
      </c>
      <c r="I43" s="42">
        <v>152</v>
      </c>
      <c r="J43" s="42">
        <v>139</v>
      </c>
      <c r="K43" s="41">
        <v>253</v>
      </c>
      <c r="M43" s="40">
        <f t="shared" si="2"/>
        <v>1292</v>
      </c>
    </row>
    <row r="46" spans="1:13">
      <c r="B46" s="113" t="s">
        <v>192</v>
      </c>
      <c r="C46" s="115">
        <f>SUM(C31:G43)</f>
        <v>6481</v>
      </c>
      <c r="D46" s="114">
        <f>C46/$C$46</f>
        <v>1</v>
      </c>
      <c r="G46" s="126" t="s">
        <v>192</v>
      </c>
      <c r="H46" s="121">
        <f>SUM(H11:I20)</f>
        <v>6090</v>
      </c>
      <c r="I46" s="114">
        <f>H46/$H$46</f>
        <v>1</v>
      </c>
    </row>
    <row r="47" spans="1:13">
      <c r="B47" s="113" t="s">
        <v>46</v>
      </c>
      <c r="C47" s="40">
        <f>SUM(F31:G43)</f>
        <v>5002</v>
      </c>
      <c r="D47" s="114">
        <f t="shared" ref="D47:D49" si="3">C47/$C$46</f>
        <v>0.77179447616108621</v>
      </c>
      <c r="F47" s="117"/>
      <c r="G47" s="126" t="s">
        <v>284</v>
      </c>
      <c r="H47" s="121">
        <f>SUM(H11:H20)</f>
        <v>2767</v>
      </c>
      <c r="I47" s="114">
        <f t="shared" ref="I47:I48" si="4">H47/$H$46</f>
        <v>0.4543513957307061</v>
      </c>
    </row>
    <row r="48" spans="1:13">
      <c r="B48" s="113" t="s">
        <v>47</v>
      </c>
      <c r="C48" s="40">
        <f>SUM(D31:E43)</f>
        <v>1195</v>
      </c>
      <c r="D48" s="114">
        <f t="shared" si="3"/>
        <v>0.18438512575219873</v>
      </c>
      <c r="F48" s="117"/>
      <c r="G48" s="126" t="s">
        <v>285</v>
      </c>
      <c r="H48" s="121">
        <f>SUM(I11:I20)</f>
        <v>3323</v>
      </c>
      <c r="I48" s="114">
        <f t="shared" si="4"/>
        <v>0.54564860426929396</v>
      </c>
    </row>
    <row r="49" spans="2:10">
      <c r="B49" s="113" t="s">
        <v>48</v>
      </c>
      <c r="C49" s="40">
        <f>SUM(C31:C43)</f>
        <v>284</v>
      </c>
      <c r="D49" s="114">
        <f t="shared" si="3"/>
        <v>4.3820398086715014E-2</v>
      </c>
      <c r="F49" s="117"/>
      <c r="H49" s="114"/>
    </row>
    <row r="51" spans="2:10">
      <c r="B51" s="113" t="s">
        <v>46</v>
      </c>
      <c r="C51" s="40">
        <f>SUM(F31:G39)</f>
        <v>2937</v>
      </c>
      <c r="D51" s="121">
        <f>F31+G31+F35+G35+F36+G36+F37+G37+F39+G39</f>
        <v>1885</v>
      </c>
      <c r="E51" s="114">
        <f>D51/C51</f>
        <v>0.64181137214845085</v>
      </c>
      <c r="G51" s="126" t="s">
        <v>284</v>
      </c>
      <c r="H51" s="40">
        <f>SUM(H11:H17)</f>
        <v>1330</v>
      </c>
      <c r="I51" s="40">
        <f>H11+H13+H15+H17</f>
        <v>724</v>
      </c>
      <c r="J51" s="40">
        <f>I51/H51</f>
        <v>0.54436090225563905</v>
      </c>
    </row>
    <row r="52" spans="2:10">
      <c r="B52" s="113" t="s">
        <v>47</v>
      </c>
      <c r="C52" s="40">
        <f>SUM(D31:E39)</f>
        <v>470</v>
      </c>
      <c r="D52" s="121">
        <f>D31+E31+D35+E35+D36+E36+D37+E37+D39+E39</f>
        <v>273</v>
      </c>
      <c r="E52" s="114">
        <f t="shared" ref="E52:E53" si="5">D52/C52</f>
        <v>0.58085106382978724</v>
      </c>
      <c r="G52" s="126" t="s">
        <v>285</v>
      </c>
      <c r="H52" s="40">
        <f>SUM(I11:I17)</f>
        <v>1227</v>
      </c>
      <c r="I52" s="40">
        <f>I11+I13+I15+I17</f>
        <v>811</v>
      </c>
      <c r="J52" s="40">
        <f>I52/H52</f>
        <v>0.66096169519152403</v>
      </c>
    </row>
    <row r="53" spans="2:10">
      <c r="B53" s="113" t="s">
        <v>48</v>
      </c>
      <c r="C53" s="40">
        <f>SUM(C31:C39)</f>
        <v>161</v>
      </c>
      <c r="D53" s="121">
        <f>C31+C35+C36+C37+C39</f>
        <v>99</v>
      </c>
      <c r="E53" s="114">
        <f t="shared" si="5"/>
        <v>0.6149068322981367</v>
      </c>
    </row>
  </sheetData>
  <mergeCells count="13">
    <mergeCell ref="C23:G23"/>
    <mergeCell ref="H23:K23"/>
    <mergeCell ref="A28:K28"/>
    <mergeCell ref="C29:G29"/>
    <mergeCell ref="H29:K29"/>
    <mergeCell ref="C2:G2"/>
    <mergeCell ref="H2:I2"/>
    <mergeCell ref="J2:N2"/>
    <mergeCell ref="O2:R2"/>
    <mergeCell ref="C9:G9"/>
    <mergeCell ref="H9:I9"/>
    <mergeCell ref="J9:N9"/>
    <mergeCell ref="O9:R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1"/>
  </sheetPr>
  <dimension ref="A1:O35"/>
  <sheetViews>
    <sheetView topLeftCell="A6" workbookViewId="0">
      <selection activeCell="B31" sqref="B31:E33"/>
    </sheetView>
  </sheetViews>
  <sheetFormatPr baseColWidth="10" defaultColWidth="10.6640625" defaultRowHeight="15.6"/>
  <cols>
    <col min="1" max="1" width="24" style="40" bestFit="1" customWidth="1"/>
    <col min="2" max="5" width="10.6640625" style="40"/>
    <col min="6" max="6" width="16" style="40" bestFit="1" customWidth="1"/>
    <col min="7" max="7" width="17.33203125" style="40" bestFit="1" customWidth="1"/>
    <col min="8" max="16384" width="10.6640625" style="40"/>
  </cols>
  <sheetData>
    <row r="1" spans="1:15" ht="16.2" thickBot="1">
      <c r="A1" s="57" t="s">
        <v>196</v>
      </c>
    </row>
    <row r="2" spans="1:15">
      <c r="A2" s="55"/>
      <c r="B2" s="54"/>
      <c r="C2" s="228" t="s">
        <v>99</v>
      </c>
      <c r="D2" s="229"/>
      <c r="E2" s="229"/>
      <c r="F2" s="229"/>
      <c r="G2" s="230"/>
      <c r="H2" s="228" t="s">
        <v>113</v>
      </c>
      <c r="I2" s="229"/>
      <c r="J2" s="229"/>
      <c r="K2" s="231"/>
    </row>
    <row r="3" spans="1:15" ht="46.8">
      <c r="A3" s="46"/>
      <c r="B3" s="51" t="s">
        <v>189</v>
      </c>
      <c r="C3" s="46" t="s">
        <v>188</v>
      </c>
      <c r="D3" s="45" t="s">
        <v>187</v>
      </c>
      <c r="E3" s="45" t="s">
        <v>186</v>
      </c>
      <c r="F3" s="45" t="s">
        <v>185</v>
      </c>
      <c r="G3" s="51" t="s">
        <v>184</v>
      </c>
      <c r="H3" s="50" t="s">
        <v>183</v>
      </c>
      <c r="I3" s="49" t="s">
        <v>182</v>
      </c>
      <c r="J3" s="45" t="s">
        <v>181</v>
      </c>
      <c r="K3" s="44" t="s">
        <v>65</v>
      </c>
    </row>
    <row r="4" spans="1:15">
      <c r="A4" s="46" t="s">
        <v>193</v>
      </c>
      <c r="B4" s="51">
        <v>2386</v>
      </c>
      <c r="C4" s="46">
        <v>114</v>
      </c>
      <c r="D4" s="45">
        <v>279</v>
      </c>
      <c r="E4" s="45">
        <v>290</v>
      </c>
      <c r="F4" s="45">
        <v>1047</v>
      </c>
      <c r="G4" s="51">
        <v>656</v>
      </c>
      <c r="H4" s="46">
        <v>1281</v>
      </c>
      <c r="I4" s="45">
        <v>272</v>
      </c>
      <c r="J4" s="45">
        <v>334</v>
      </c>
      <c r="K4" s="44">
        <v>491</v>
      </c>
    </row>
    <row r="5" spans="1:15" ht="16.2" thickBot="1">
      <c r="A5" s="43" t="s">
        <v>192</v>
      </c>
      <c r="B5" s="56">
        <v>6481</v>
      </c>
      <c r="C5" s="43">
        <v>285</v>
      </c>
      <c r="D5" s="42">
        <v>558</v>
      </c>
      <c r="E5" s="42">
        <v>636</v>
      </c>
      <c r="F5" s="42">
        <v>2980</v>
      </c>
      <c r="G5" s="56">
        <v>2022</v>
      </c>
      <c r="H5" s="43">
        <v>3514</v>
      </c>
      <c r="I5" s="42">
        <v>790</v>
      </c>
      <c r="J5" s="42">
        <v>891</v>
      </c>
      <c r="K5" s="41">
        <v>1270</v>
      </c>
    </row>
    <row r="6" spans="1:15">
      <c r="A6" s="71"/>
      <c r="B6" s="70"/>
      <c r="C6" s="70"/>
      <c r="D6" s="70"/>
      <c r="E6" s="70"/>
      <c r="F6" s="70"/>
      <c r="G6" s="70"/>
      <c r="H6" s="70"/>
      <c r="I6" s="70"/>
      <c r="J6" s="70"/>
      <c r="K6" s="69"/>
    </row>
    <row r="7" spans="1:15" ht="16.2" thickBot="1">
      <c r="A7" s="235" t="s">
        <v>221</v>
      </c>
      <c r="B7" s="236"/>
      <c r="C7" s="236"/>
      <c r="D7" s="236"/>
      <c r="E7" s="236"/>
      <c r="F7" s="236"/>
      <c r="G7" s="236"/>
      <c r="H7" s="236"/>
      <c r="I7" s="236"/>
      <c r="J7" s="236"/>
      <c r="K7" s="237"/>
    </row>
    <row r="8" spans="1:15">
      <c r="A8" s="45"/>
      <c r="B8" s="54"/>
      <c r="C8" s="228" t="s">
        <v>99</v>
      </c>
      <c r="D8" s="229"/>
      <c r="E8" s="229"/>
      <c r="F8" s="229"/>
      <c r="G8" s="230"/>
      <c r="H8" s="228" t="s">
        <v>113</v>
      </c>
      <c r="I8" s="229"/>
      <c r="J8" s="229"/>
      <c r="K8" s="231"/>
    </row>
    <row r="9" spans="1:15" ht="46.8">
      <c r="A9" s="61"/>
      <c r="B9" s="51" t="s">
        <v>189</v>
      </c>
      <c r="C9" s="46" t="s">
        <v>188</v>
      </c>
      <c r="D9" s="45" t="s">
        <v>187</v>
      </c>
      <c r="E9" s="45" t="s">
        <v>186</v>
      </c>
      <c r="F9" s="45" t="s">
        <v>185</v>
      </c>
      <c r="G9" s="51" t="s">
        <v>184</v>
      </c>
      <c r="H9" s="50" t="s">
        <v>183</v>
      </c>
      <c r="I9" s="49" t="s">
        <v>182</v>
      </c>
      <c r="J9" s="45" t="s">
        <v>181</v>
      </c>
      <c r="K9" s="44" t="s">
        <v>65</v>
      </c>
    </row>
    <row r="10" spans="1:15">
      <c r="A10" s="68" t="s">
        <v>220</v>
      </c>
      <c r="B10" s="45">
        <v>1736</v>
      </c>
      <c r="C10" s="61">
        <v>79</v>
      </c>
      <c r="D10" s="61">
        <v>82</v>
      </c>
      <c r="E10" s="61">
        <v>144</v>
      </c>
      <c r="F10" s="61">
        <v>831</v>
      </c>
      <c r="G10" s="61">
        <v>599</v>
      </c>
      <c r="H10" s="62">
        <v>904</v>
      </c>
      <c r="I10" s="62">
        <v>273</v>
      </c>
      <c r="J10" s="61">
        <v>155</v>
      </c>
      <c r="K10" s="61">
        <v>397</v>
      </c>
      <c r="M10" s="40">
        <f t="shared" ref="M10:M23" si="0">SUM(H10:K10)</f>
        <v>1729</v>
      </c>
      <c r="O10" s="40">
        <f t="shared" ref="O10:O19" si="1">SUM(C10:G10)</f>
        <v>1735</v>
      </c>
    </row>
    <row r="11" spans="1:15">
      <c r="A11" s="66" t="s">
        <v>180</v>
      </c>
      <c r="B11" s="45">
        <v>1291</v>
      </c>
      <c r="C11" s="45">
        <v>27</v>
      </c>
      <c r="D11" s="45">
        <v>63</v>
      </c>
      <c r="E11" s="45">
        <v>102</v>
      </c>
      <c r="F11" s="45">
        <v>629</v>
      </c>
      <c r="G11" s="45">
        <v>470</v>
      </c>
      <c r="H11" s="45">
        <v>654</v>
      </c>
      <c r="I11" s="45">
        <v>206</v>
      </c>
      <c r="J11" s="45">
        <v>105</v>
      </c>
      <c r="K11" s="45">
        <v>321</v>
      </c>
      <c r="M11" s="40">
        <f t="shared" si="0"/>
        <v>1286</v>
      </c>
      <c r="O11" s="40">
        <f t="shared" si="1"/>
        <v>1291</v>
      </c>
    </row>
    <row r="12" spans="1:15">
      <c r="A12" s="67" t="s">
        <v>219</v>
      </c>
      <c r="B12" s="45">
        <v>1504</v>
      </c>
      <c r="C12" s="45">
        <v>76</v>
      </c>
      <c r="D12" s="45">
        <v>113</v>
      </c>
      <c r="E12" s="45">
        <v>128</v>
      </c>
      <c r="F12" s="45">
        <v>711</v>
      </c>
      <c r="G12" s="45">
        <v>476</v>
      </c>
      <c r="H12" s="45">
        <v>1058</v>
      </c>
      <c r="I12" s="45">
        <v>155</v>
      </c>
      <c r="J12" s="45">
        <v>91</v>
      </c>
      <c r="K12" s="45">
        <v>200</v>
      </c>
      <c r="M12" s="40">
        <f t="shared" si="0"/>
        <v>1504</v>
      </c>
      <c r="O12" s="40">
        <f t="shared" si="1"/>
        <v>1504</v>
      </c>
    </row>
    <row r="13" spans="1:15">
      <c r="A13" s="67" t="s">
        <v>179</v>
      </c>
      <c r="B13" s="45">
        <v>501</v>
      </c>
      <c r="C13" s="45">
        <v>36</v>
      </c>
      <c r="D13" s="45">
        <v>42</v>
      </c>
      <c r="E13" s="45">
        <v>29</v>
      </c>
      <c r="F13" s="45">
        <v>226</v>
      </c>
      <c r="G13" s="45">
        <v>169</v>
      </c>
      <c r="H13" s="45">
        <v>338</v>
      </c>
      <c r="I13" s="45">
        <v>52</v>
      </c>
      <c r="J13" s="45">
        <v>45</v>
      </c>
      <c r="K13" s="45">
        <v>66</v>
      </c>
      <c r="M13" s="40">
        <f t="shared" si="0"/>
        <v>501</v>
      </c>
      <c r="O13" s="40">
        <f t="shared" si="1"/>
        <v>502</v>
      </c>
    </row>
    <row r="14" spans="1:15">
      <c r="A14" s="67" t="s">
        <v>178</v>
      </c>
      <c r="B14" s="45">
        <v>249</v>
      </c>
      <c r="C14" s="45">
        <v>9</v>
      </c>
      <c r="D14" s="45">
        <v>18</v>
      </c>
      <c r="E14" s="45">
        <v>17</v>
      </c>
      <c r="F14" s="45">
        <v>121</v>
      </c>
      <c r="G14" s="45">
        <v>84</v>
      </c>
      <c r="H14" s="45">
        <v>196</v>
      </c>
      <c r="I14" s="45">
        <v>16</v>
      </c>
      <c r="J14" s="45">
        <v>3</v>
      </c>
      <c r="K14" s="45">
        <v>34</v>
      </c>
      <c r="M14" s="40">
        <f t="shared" si="0"/>
        <v>249</v>
      </c>
      <c r="O14" s="40">
        <f t="shared" si="1"/>
        <v>249</v>
      </c>
    </row>
    <row r="15" spans="1:15">
      <c r="A15" s="67" t="s">
        <v>218</v>
      </c>
      <c r="B15" s="45">
        <v>7</v>
      </c>
      <c r="C15" s="45">
        <v>7</v>
      </c>
      <c r="D15" s="45">
        <v>0</v>
      </c>
      <c r="E15" s="45">
        <v>0</v>
      </c>
      <c r="F15" s="45">
        <v>0</v>
      </c>
      <c r="G15" s="45">
        <v>0</v>
      </c>
      <c r="H15" s="45">
        <v>0</v>
      </c>
      <c r="I15" s="45">
        <v>0</v>
      </c>
      <c r="J15" s="45">
        <v>0</v>
      </c>
      <c r="K15" s="45">
        <v>7</v>
      </c>
      <c r="M15" s="40">
        <f t="shared" si="0"/>
        <v>7</v>
      </c>
      <c r="O15" s="40">
        <f t="shared" si="1"/>
        <v>7</v>
      </c>
    </row>
    <row r="16" spans="1:15">
      <c r="A16" s="66" t="s">
        <v>217</v>
      </c>
      <c r="B16" s="45">
        <v>482</v>
      </c>
      <c r="C16" s="45">
        <v>23</v>
      </c>
      <c r="D16" s="45">
        <v>35</v>
      </c>
      <c r="E16" s="45">
        <v>29</v>
      </c>
      <c r="F16" s="45">
        <v>269</v>
      </c>
      <c r="G16" s="45">
        <v>125</v>
      </c>
      <c r="H16" s="45">
        <v>121</v>
      </c>
      <c r="I16" s="45">
        <v>58</v>
      </c>
      <c r="J16" s="45">
        <v>206</v>
      </c>
      <c r="K16" s="45">
        <v>97</v>
      </c>
      <c r="M16" s="40">
        <f t="shared" si="0"/>
        <v>482</v>
      </c>
      <c r="O16" s="40">
        <f t="shared" si="1"/>
        <v>481</v>
      </c>
    </row>
    <row r="17" spans="1:15">
      <c r="A17" s="66" t="s">
        <v>216</v>
      </c>
      <c r="B17" s="45">
        <v>164</v>
      </c>
      <c r="C17" s="45">
        <v>3</v>
      </c>
      <c r="D17" s="45">
        <v>6</v>
      </c>
      <c r="E17" s="45">
        <v>14</v>
      </c>
      <c r="F17" s="45">
        <v>85</v>
      </c>
      <c r="G17" s="45">
        <v>56</v>
      </c>
      <c r="H17" s="45">
        <v>47</v>
      </c>
      <c r="I17" s="45">
        <v>15</v>
      </c>
      <c r="J17" s="45">
        <v>63</v>
      </c>
      <c r="K17" s="45">
        <v>39</v>
      </c>
      <c r="M17" s="40">
        <f t="shared" si="0"/>
        <v>164</v>
      </c>
      <c r="O17" s="40">
        <f t="shared" si="1"/>
        <v>164</v>
      </c>
    </row>
    <row r="18" spans="1:15">
      <c r="A18" s="66" t="s">
        <v>215</v>
      </c>
      <c r="B18" s="45">
        <v>34</v>
      </c>
      <c r="C18" s="45">
        <v>2</v>
      </c>
      <c r="D18" s="45">
        <v>7</v>
      </c>
      <c r="E18" s="45">
        <v>11</v>
      </c>
      <c r="F18" s="45">
        <v>12</v>
      </c>
      <c r="G18" s="45">
        <v>2</v>
      </c>
      <c r="H18" s="45">
        <v>1</v>
      </c>
      <c r="I18" s="45">
        <v>0</v>
      </c>
      <c r="J18" s="45">
        <v>16</v>
      </c>
      <c r="K18" s="45">
        <v>17</v>
      </c>
      <c r="M18" s="40">
        <f t="shared" si="0"/>
        <v>34</v>
      </c>
      <c r="O18" s="40">
        <f t="shared" si="1"/>
        <v>34</v>
      </c>
    </row>
    <row r="19" spans="1:15">
      <c r="A19" s="47" t="s">
        <v>172</v>
      </c>
      <c r="B19" s="45">
        <v>6</v>
      </c>
      <c r="C19" s="45">
        <v>2</v>
      </c>
      <c r="D19" s="45">
        <v>5</v>
      </c>
      <c r="E19" s="45">
        <v>0</v>
      </c>
      <c r="F19" s="45">
        <v>0</v>
      </c>
      <c r="G19" s="45">
        <v>0</v>
      </c>
      <c r="H19" s="45">
        <v>0</v>
      </c>
      <c r="I19" s="45">
        <v>0</v>
      </c>
      <c r="J19" s="45">
        <v>6</v>
      </c>
      <c r="K19" s="45">
        <v>0</v>
      </c>
      <c r="M19" s="40">
        <f t="shared" si="0"/>
        <v>6</v>
      </c>
      <c r="O19" s="40">
        <f t="shared" si="1"/>
        <v>7</v>
      </c>
    </row>
    <row r="20" spans="1:15">
      <c r="A20" s="46" t="s">
        <v>171</v>
      </c>
      <c r="B20" s="45">
        <v>104</v>
      </c>
      <c r="C20" s="45">
        <v>12</v>
      </c>
      <c r="D20" s="45">
        <v>6</v>
      </c>
      <c r="E20" s="45">
        <v>4</v>
      </c>
      <c r="F20" s="45">
        <v>70</v>
      </c>
      <c r="G20" s="45">
        <v>13</v>
      </c>
      <c r="H20" s="45">
        <v>46</v>
      </c>
      <c r="I20" s="45">
        <v>13</v>
      </c>
      <c r="J20" s="45">
        <v>12</v>
      </c>
      <c r="K20" s="45">
        <v>33</v>
      </c>
      <c r="M20" s="40">
        <f t="shared" si="0"/>
        <v>104</v>
      </c>
    </row>
    <row r="21" spans="1:15">
      <c r="A21" s="46" t="s">
        <v>170</v>
      </c>
      <c r="B21" s="45">
        <v>640</v>
      </c>
      <c r="C21" s="45">
        <v>18</v>
      </c>
      <c r="D21" s="45">
        <v>48</v>
      </c>
      <c r="E21" s="45">
        <v>78</v>
      </c>
      <c r="F21" s="45">
        <v>262</v>
      </c>
      <c r="G21" s="45">
        <v>234</v>
      </c>
      <c r="H21" s="45">
        <v>295</v>
      </c>
      <c r="I21" s="45">
        <v>55</v>
      </c>
      <c r="J21" s="45">
        <v>114</v>
      </c>
      <c r="K21" s="45">
        <v>177</v>
      </c>
      <c r="M21" s="40">
        <f t="shared" si="0"/>
        <v>641</v>
      </c>
    </row>
    <row r="22" spans="1:15">
      <c r="A22" s="46" t="s">
        <v>169</v>
      </c>
      <c r="B22" s="45">
        <v>672</v>
      </c>
      <c r="C22" s="45">
        <v>11</v>
      </c>
      <c r="D22" s="45">
        <v>170</v>
      </c>
      <c r="E22" s="45">
        <v>166</v>
      </c>
      <c r="F22" s="45">
        <v>313</v>
      </c>
      <c r="G22" s="45">
        <v>12</v>
      </c>
      <c r="H22" s="45">
        <v>346</v>
      </c>
      <c r="I22" s="45">
        <v>86</v>
      </c>
      <c r="J22" s="45">
        <v>149</v>
      </c>
      <c r="K22" s="45">
        <v>90</v>
      </c>
      <c r="M22" s="40">
        <f t="shared" si="0"/>
        <v>671</v>
      </c>
    </row>
    <row r="23" spans="1:15" ht="16.2" thickBot="1">
      <c r="A23" s="43" t="s">
        <v>168</v>
      </c>
      <c r="B23" s="45">
        <v>1304</v>
      </c>
      <c r="C23" s="45">
        <v>63</v>
      </c>
      <c r="D23" s="45">
        <v>91</v>
      </c>
      <c r="E23" s="45">
        <v>76</v>
      </c>
      <c r="F23" s="45">
        <v>512</v>
      </c>
      <c r="G23" s="45">
        <v>561</v>
      </c>
      <c r="H23" s="45">
        <v>743</v>
      </c>
      <c r="I23" s="45">
        <v>149</v>
      </c>
      <c r="J23" s="45">
        <v>141</v>
      </c>
      <c r="K23" s="45">
        <v>260</v>
      </c>
      <c r="M23" s="40">
        <f t="shared" si="0"/>
        <v>1293</v>
      </c>
    </row>
    <row r="25" spans="1:15">
      <c r="B25" s="113" t="s">
        <v>192</v>
      </c>
      <c r="C25" s="115">
        <f>SUM(C10:G23)</f>
        <v>8694</v>
      </c>
      <c r="D25" s="114">
        <f>C25/$C$25</f>
        <v>1</v>
      </c>
      <c r="F25" s="122" t="s">
        <v>46</v>
      </c>
      <c r="G25" s="122">
        <f>SUM(F10:G19)</f>
        <v>4865</v>
      </c>
      <c r="H25" s="123">
        <f>F10+G10+F11+G11+F16+G16+F17+G17+F18+G18+F19+G19</f>
        <v>3078</v>
      </c>
      <c r="I25" s="124">
        <f>H25/G25</f>
        <v>0.63268242548818088</v>
      </c>
    </row>
    <row r="26" spans="1:15">
      <c r="B26" s="113" t="s">
        <v>46</v>
      </c>
      <c r="C26" s="40">
        <f>SUM(F10:G23)</f>
        <v>6842</v>
      </c>
      <c r="D26" s="114">
        <f t="shared" ref="D26:D28" si="2">C26/$C$25</f>
        <v>0.78697952610996091</v>
      </c>
      <c r="F26" s="122" t="s">
        <v>47</v>
      </c>
      <c r="G26" s="122">
        <f>SUM(D10:E19)</f>
        <v>845</v>
      </c>
      <c r="H26" s="123">
        <f>D10+E10+D11+E11+D16+E16+D17+E17+D18+E18+D19+E19</f>
        <v>498</v>
      </c>
      <c r="I26" s="124">
        <f t="shared" ref="I26:I27" si="3">H26/G26</f>
        <v>0.58934911242603549</v>
      </c>
    </row>
    <row r="27" spans="1:15">
      <c r="B27" s="113" t="s">
        <v>47</v>
      </c>
      <c r="C27" s="40">
        <f>SUM(D10:E23)</f>
        <v>1484</v>
      </c>
      <c r="D27" s="114">
        <f t="shared" si="2"/>
        <v>0.17069243156199679</v>
      </c>
      <c r="F27" s="122" t="s">
        <v>48</v>
      </c>
      <c r="G27" s="122">
        <f>SUM(C10:C19)</f>
        <v>264</v>
      </c>
      <c r="H27" s="123">
        <f>C10+C11+C16+C17+C18+C19</f>
        <v>136</v>
      </c>
      <c r="I27" s="124">
        <f t="shared" si="3"/>
        <v>0.51515151515151514</v>
      </c>
    </row>
    <row r="28" spans="1:15">
      <c r="B28" s="113" t="s">
        <v>48</v>
      </c>
      <c r="C28" s="40">
        <f>SUM(C10:C23)</f>
        <v>368</v>
      </c>
      <c r="D28" s="114">
        <f t="shared" si="2"/>
        <v>4.2328042328042326E-2</v>
      </c>
      <c r="F28" s="117"/>
      <c r="H28" s="114"/>
    </row>
    <row r="32" spans="1:15">
      <c r="B32" s="113" t="s">
        <v>270</v>
      </c>
      <c r="F32" s="117"/>
    </row>
    <row r="33" spans="2:7">
      <c r="B33" s="113" t="s">
        <v>46</v>
      </c>
      <c r="C33" s="116">
        <f>('1975_raw'!D27+'1976_raw'!D27+'1976_raw'!D47+'1979_raw'!D26)/3</f>
        <v>0.77652721571796934</v>
      </c>
      <c r="F33" s="117"/>
      <c r="G33" s="125">
        <f>('1975_raw'!E31+'1976_raw'!E51+'1979_raw'!I25)/3</f>
        <v>0.64380936806865818</v>
      </c>
    </row>
    <row r="34" spans="2:7">
      <c r="B34" s="113" t="s">
        <v>47</v>
      </c>
      <c r="C34" s="116">
        <f>('1975_raw'!D28+'1976_raw'!D28+'1976_raw'!D48+'1979_raw'!D27)/3</f>
        <v>0.18016559760863649</v>
      </c>
      <c r="F34" s="117"/>
      <c r="G34" s="125">
        <f>('1975_raw'!E32+'1976_raw'!E52+'1979_raw'!I26)/3</f>
        <v>0.61596812350543617</v>
      </c>
    </row>
    <row r="35" spans="2:7">
      <c r="B35" s="113" t="s">
        <v>48</v>
      </c>
      <c r="C35" s="116">
        <f>('1975_raw'!D29+'1976_raw'!D29+'1976_raw'!D49+'1979_raw'!D28)/3</f>
        <v>4.3307186673394248E-2</v>
      </c>
      <c r="F35" s="117"/>
      <c r="G35" s="125">
        <f>('1975_raw'!E33+'1976_raw'!E53+'1979_raw'!I27)/3</f>
        <v>0.56308962458848044</v>
      </c>
    </row>
  </sheetData>
  <mergeCells count="5">
    <mergeCell ref="A7:K7"/>
    <mergeCell ref="C8:G8"/>
    <mergeCell ref="H8:K8"/>
    <mergeCell ref="C2:G2"/>
    <mergeCell ref="H2:K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O24"/>
  <sheetViews>
    <sheetView workbookViewId="0">
      <selection activeCell="B31" sqref="B31:E33"/>
    </sheetView>
  </sheetViews>
  <sheetFormatPr baseColWidth="10" defaultColWidth="10.6640625" defaultRowHeight="15.6"/>
  <cols>
    <col min="1" max="16384" width="10.6640625" style="40"/>
  </cols>
  <sheetData>
    <row r="1" spans="1:15" ht="16.2" thickBot="1">
      <c r="A1" s="57" t="s">
        <v>196</v>
      </c>
    </row>
    <row r="2" spans="1:15">
      <c r="A2" s="55"/>
      <c r="B2" s="54"/>
      <c r="C2" s="228" t="s">
        <v>99</v>
      </c>
      <c r="D2" s="229"/>
      <c r="E2" s="229"/>
      <c r="F2" s="229"/>
      <c r="G2" s="230"/>
      <c r="H2" s="228" t="s">
        <v>113</v>
      </c>
      <c r="I2" s="229"/>
      <c r="J2" s="229"/>
      <c r="K2" s="231"/>
    </row>
    <row r="3" spans="1:15" ht="46.8">
      <c r="A3" s="46"/>
      <c r="B3" s="51" t="s">
        <v>189</v>
      </c>
      <c r="C3" s="46" t="s">
        <v>188</v>
      </c>
      <c r="D3" s="45" t="s">
        <v>187</v>
      </c>
      <c r="E3" s="45" t="s">
        <v>186</v>
      </c>
      <c r="F3" s="45" t="s">
        <v>185</v>
      </c>
      <c r="G3" s="51" t="s">
        <v>184</v>
      </c>
      <c r="H3" s="50" t="s">
        <v>183</v>
      </c>
      <c r="I3" s="49" t="s">
        <v>182</v>
      </c>
      <c r="J3" s="45" t="s">
        <v>181</v>
      </c>
      <c r="K3" s="44" t="s">
        <v>65</v>
      </c>
    </row>
    <row r="4" spans="1:15">
      <c r="A4" s="46" t="s">
        <v>193</v>
      </c>
      <c r="B4" s="51">
        <v>2386</v>
      </c>
      <c r="C4" s="46">
        <v>114</v>
      </c>
      <c r="D4" s="45">
        <v>279</v>
      </c>
      <c r="E4" s="45">
        <v>290</v>
      </c>
      <c r="F4" s="45">
        <v>1047</v>
      </c>
      <c r="G4" s="51">
        <v>656</v>
      </c>
      <c r="H4" s="46">
        <v>1281</v>
      </c>
      <c r="I4" s="45">
        <v>272</v>
      </c>
      <c r="J4" s="45">
        <v>334</v>
      </c>
      <c r="K4" s="44">
        <v>491</v>
      </c>
    </row>
    <row r="5" spans="1:15" ht="16.2" thickBot="1">
      <c r="A5" s="43" t="s">
        <v>192</v>
      </c>
      <c r="B5" s="56">
        <v>6481</v>
      </c>
      <c r="C5" s="43">
        <v>285</v>
      </c>
      <c r="D5" s="42">
        <v>558</v>
      </c>
      <c r="E5" s="42">
        <v>636</v>
      </c>
      <c r="F5" s="42">
        <v>2980</v>
      </c>
      <c r="G5" s="56">
        <v>2022</v>
      </c>
      <c r="H5" s="43">
        <v>3514</v>
      </c>
      <c r="I5" s="42">
        <v>790</v>
      </c>
      <c r="J5" s="42">
        <v>891</v>
      </c>
      <c r="K5" s="41">
        <v>1270</v>
      </c>
    </row>
    <row r="7" spans="1:15" ht="16.2" thickBot="1">
      <c r="A7" s="235" t="s">
        <v>223</v>
      </c>
      <c r="B7" s="236"/>
      <c r="C7" s="236"/>
      <c r="D7" s="236"/>
      <c r="E7" s="236"/>
      <c r="F7" s="236"/>
      <c r="G7" s="236"/>
      <c r="H7" s="236"/>
      <c r="I7" s="236"/>
      <c r="J7" s="236"/>
      <c r="K7" s="237"/>
    </row>
    <row r="8" spans="1:15">
      <c r="A8" s="45"/>
      <c r="B8" s="54"/>
      <c r="C8" s="228" t="s">
        <v>99</v>
      </c>
      <c r="D8" s="229"/>
      <c r="E8" s="229"/>
      <c r="F8" s="229"/>
      <c r="G8" s="230"/>
      <c r="H8" s="228" t="s">
        <v>113</v>
      </c>
      <c r="I8" s="229"/>
      <c r="J8" s="229"/>
      <c r="K8" s="231"/>
    </row>
    <row r="9" spans="1:15" ht="46.8">
      <c r="A9" s="61"/>
      <c r="B9" s="51" t="s">
        <v>189</v>
      </c>
      <c r="C9" s="46" t="s">
        <v>188</v>
      </c>
      <c r="D9" s="45" t="s">
        <v>187</v>
      </c>
      <c r="E9" s="45" t="s">
        <v>186</v>
      </c>
      <c r="F9" s="45" t="s">
        <v>185</v>
      </c>
      <c r="G9" s="51" t="s">
        <v>184</v>
      </c>
      <c r="H9" s="50" t="s">
        <v>183</v>
      </c>
      <c r="I9" s="49" t="s">
        <v>182</v>
      </c>
      <c r="J9" s="45" t="s">
        <v>181</v>
      </c>
      <c r="K9" s="44" t="s">
        <v>65</v>
      </c>
    </row>
    <row r="10" spans="1:15">
      <c r="A10" s="47" t="s">
        <v>220</v>
      </c>
      <c r="B10" s="45">
        <v>1794</v>
      </c>
      <c r="C10" s="45">
        <v>76</v>
      </c>
      <c r="D10" s="45">
        <v>89</v>
      </c>
      <c r="E10" s="45">
        <v>139</v>
      </c>
      <c r="F10" s="45">
        <v>849</v>
      </c>
      <c r="G10" s="45">
        <v>641</v>
      </c>
      <c r="H10" s="45">
        <v>977</v>
      </c>
      <c r="I10" s="45">
        <v>258</v>
      </c>
      <c r="J10" s="45">
        <v>179</v>
      </c>
      <c r="K10" s="44">
        <v>375</v>
      </c>
      <c r="M10" s="40">
        <f t="shared" ref="M10:M24" si="0">SUM(H10:K10)</f>
        <v>1789</v>
      </c>
      <c r="O10" s="40">
        <f t="shared" ref="O10:O20" si="1">SUM(C10:G10)</f>
        <v>1794</v>
      </c>
    </row>
    <row r="11" spans="1:15">
      <c r="A11" s="47" t="s">
        <v>180</v>
      </c>
      <c r="B11" s="45">
        <v>1357</v>
      </c>
      <c r="C11" s="45">
        <v>29</v>
      </c>
      <c r="D11" s="45">
        <v>65</v>
      </c>
      <c r="E11" s="45">
        <v>109</v>
      </c>
      <c r="F11" s="45">
        <v>637</v>
      </c>
      <c r="G11" s="45">
        <v>517</v>
      </c>
      <c r="H11" s="45">
        <v>734</v>
      </c>
      <c r="I11" s="45">
        <v>185</v>
      </c>
      <c r="J11" s="45">
        <v>113</v>
      </c>
      <c r="K11" s="44">
        <v>320</v>
      </c>
      <c r="M11" s="40">
        <f t="shared" si="0"/>
        <v>1352</v>
      </c>
      <c r="O11" s="40">
        <f t="shared" si="1"/>
        <v>1357</v>
      </c>
    </row>
    <row r="12" spans="1:15">
      <c r="A12" s="48" t="s">
        <v>219</v>
      </c>
      <c r="B12" s="45">
        <v>1592</v>
      </c>
      <c r="C12" s="45">
        <v>77</v>
      </c>
      <c r="D12" s="45">
        <v>133</v>
      </c>
      <c r="E12" s="45">
        <v>159</v>
      </c>
      <c r="F12" s="45">
        <v>733</v>
      </c>
      <c r="G12" s="45">
        <v>490</v>
      </c>
      <c r="H12" s="45">
        <v>1087</v>
      </c>
      <c r="I12" s="45">
        <v>177</v>
      </c>
      <c r="J12" s="45">
        <v>121</v>
      </c>
      <c r="K12" s="44">
        <v>207</v>
      </c>
      <c r="M12" s="40">
        <f t="shared" si="0"/>
        <v>1592</v>
      </c>
      <c r="O12" s="40">
        <f t="shared" si="1"/>
        <v>1592</v>
      </c>
    </row>
    <row r="13" spans="1:15">
      <c r="A13" s="48" t="s">
        <v>179</v>
      </c>
      <c r="B13" s="45">
        <v>470</v>
      </c>
      <c r="C13" s="45">
        <v>30</v>
      </c>
      <c r="D13" s="45">
        <v>38</v>
      </c>
      <c r="E13" s="45">
        <v>34</v>
      </c>
      <c r="F13" s="45">
        <v>208</v>
      </c>
      <c r="G13" s="45">
        <v>160</v>
      </c>
      <c r="H13" s="45">
        <v>312</v>
      </c>
      <c r="I13" s="45">
        <v>51</v>
      </c>
      <c r="J13" s="45">
        <v>46</v>
      </c>
      <c r="K13" s="44">
        <v>61</v>
      </c>
      <c r="M13" s="40">
        <f t="shared" si="0"/>
        <v>470</v>
      </c>
      <c r="O13" s="40">
        <f t="shared" si="1"/>
        <v>470</v>
      </c>
    </row>
    <row r="14" spans="1:15">
      <c r="A14" s="48" t="s">
        <v>178</v>
      </c>
      <c r="B14" s="45">
        <v>264</v>
      </c>
      <c r="C14" s="45">
        <v>9</v>
      </c>
      <c r="D14" s="45">
        <v>21</v>
      </c>
      <c r="E14" s="45">
        <v>22</v>
      </c>
      <c r="F14" s="45">
        <v>121</v>
      </c>
      <c r="G14" s="45">
        <v>92</v>
      </c>
      <c r="H14" s="45">
        <v>204</v>
      </c>
      <c r="I14" s="45">
        <v>20</v>
      </c>
      <c r="J14" s="45">
        <v>8</v>
      </c>
      <c r="K14" s="44">
        <v>31</v>
      </c>
      <c r="M14" s="40">
        <f t="shared" si="0"/>
        <v>263</v>
      </c>
      <c r="O14" s="40">
        <f t="shared" si="1"/>
        <v>265</v>
      </c>
    </row>
    <row r="15" spans="1:15">
      <c r="A15" s="48" t="s">
        <v>218</v>
      </c>
      <c r="B15" s="45">
        <v>7</v>
      </c>
      <c r="C15" s="45">
        <v>7</v>
      </c>
      <c r="D15" s="45">
        <v>0</v>
      </c>
      <c r="E15" s="45">
        <v>0</v>
      </c>
      <c r="F15" s="45">
        <v>0</v>
      </c>
      <c r="G15" s="45">
        <v>0</v>
      </c>
      <c r="H15" s="45">
        <v>0</v>
      </c>
      <c r="I15" s="45">
        <v>0</v>
      </c>
      <c r="J15" s="45">
        <v>0</v>
      </c>
      <c r="K15" s="44">
        <v>7</v>
      </c>
      <c r="M15" s="40">
        <f t="shared" si="0"/>
        <v>7</v>
      </c>
      <c r="O15" s="40">
        <f t="shared" si="1"/>
        <v>7</v>
      </c>
    </row>
    <row r="16" spans="1:15">
      <c r="A16" s="47" t="s">
        <v>217</v>
      </c>
      <c r="B16" s="45">
        <v>562</v>
      </c>
      <c r="C16" s="45">
        <v>27</v>
      </c>
      <c r="D16" s="45">
        <v>48</v>
      </c>
      <c r="E16" s="45">
        <v>33</v>
      </c>
      <c r="F16" s="45">
        <v>323</v>
      </c>
      <c r="G16" s="45">
        <v>131</v>
      </c>
      <c r="H16" s="45">
        <v>136</v>
      </c>
      <c r="I16" s="45">
        <v>82</v>
      </c>
      <c r="J16" s="45">
        <v>216</v>
      </c>
      <c r="K16" s="44">
        <v>128</v>
      </c>
      <c r="M16" s="40">
        <f t="shared" si="0"/>
        <v>562</v>
      </c>
      <c r="O16" s="40">
        <f t="shared" si="1"/>
        <v>562</v>
      </c>
    </row>
    <row r="17" spans="1:15">
      <c r="A17" s="47" t="s">
        <v>216</v>
      </c>
      <c r="B17" s="45">
        <v>180</v>
      </c>
      <c r="C17" s="45">
        <v>3</v>
      </c>
      <c r="D17" s="45">
        <v>17</v>
      </c>
      <c r="E17" s="45">
        <v>14</v>
      </c>
      <c r="F17" s="45">
        <v>91</v>
      </c>
      <c r="G17" s="45">
        <v>56</v>
      </c>
      <c r="H17" s="45">
        <v>50</v>
      </c>
      <c r="I17" s="45">
        <v>14</v>
      </c>
      <c r="J17" s="45">
        <v>65</v>
      </c>
      <c r="K17" s="44">
        <v>51</v>
      </c>
      <c r="M17" s="40">
        <f t="shared" si="0"/>
        <v>180</v>
      </c>
      <c r="O17" s="40">
        <f t="shared" si="1"/>
        <v>181</v>
      </c>
    </row>
    <row r="18" spans="1:15">
      <c r="A18" s="47" t="s">
        <v>222</v>
      </c>
      <c r="B18" s="45">
        <v>1</v>
      </c>
      <c r="C18" s="45">
        <v>0</v>
      </c>
      <c r="D18" s="45">
        <v>1</v>
      </c>
      <c r="E18" s="45">
        <v>0</v>
      </c>
      <c r="F18" s="45">
        <v>0</v>
      </c>
      <c r="G18" s="45">
        <v>0</v>
      </c>
      <c r="H18" s="45">
        <v>0</v>
      </c>
      <c r="I18" s="45">
        <v>0</v>
      </c>
      <c r="J18" s="45">
        <v>1</v>
      </c>
      <c r="K18" s="44">
        <v>0</v>
      </c>
      <c r="M18" s="40">
        <f t="shared" si="0"/>
        <v>1</v>
      </c>
      <c r="O18" s="40">
        <f t="shared" si="1"/>
        <v>1</v>
      </c>
    </row>
    <row r="19" spans="1:15">
      <c r="A19" s="47" t="s">
        <v>215</v>
      </c>
      <c r="B19" s="45">
        <v>57</v>
      </c>
      <c r="C19" s="45">
        <v>0</v>
      </c>
      <c r="D19" s="45">
        <v>15</v>
      </c>
      <c r="E19" s="45">
        <v>6</v>
      </c>
      <c r="F19" s="45">
        <v>30</v>
      </c>
      <c r="G19" s="45">
        <v>6</v>
      </c>
      <c r="H19" s="45">
        <v>18</v>
      </c>
      <c r="I19" s="45">
        <v>0</v>
      </c>
      <c r="J19" s="45">
        <v>17</v>
      </c>
      <c r="K19" s="44">
        <v>21</v>
      </c>
      <c r="M19" s="40">
        <f t="shared" si="0"/>
        <v>56</v>
      </c>
      <c r="O19" s="40">
        <f t="shared" si="1"/>
        <v>57</v>
      </c>
    </row>
    <row r="20" spans="1:15">
      <c r="A20" s="47" t="s">
        <v>172</v>
      </c>
      <c r="B20" s="45">
        <v>1</v>
      </c>
      <c r="C20" s="45">
        <v>1</v>
      </c>
      <c r="D20" s="45">
        <v>0</v>
      </c>
      <c r="E20" s="45">
        <v>0</v>
      </c>
      <c r="F20" s="45">
        <v>0</v>
      </c>
      <c r="G20" s="45">
        <v>0</v>
      </c>
      <c r="H20" s="45">
        <v>0</v>
      </c>
      <c r="I20" s="45">
        <v>0</v>
      </c>
      <c r="J20" s="45">
        <v>1</v>
      </c>
      <c r="K20" s="44">
        <v>0</v>
      </c>
      <c r="M20" s="40">
        <f t="shared" si="0"/>
        <v>1</v>
      </c>
      <c r="O20" s="40">
        <f t="shared" si="1"/>
        <v>1</v>
      </c>
    </row>
    <row r="21" spans="1:15">
      <c r="A21" s="46" t="s">
        <v>171</v>
      </c>
      <c r="B21" s="45">
        <v>112</v>
      </c>
      <c r="C21" s="45">
        <v>12</v>
      </c>
      <c r="D21" s="45">
        <v>3</v>
      </c>
      <c r="E21" s="45">
        <v>7</v>
      </c>
      <c r="F21" s="45">
        <v>69</v>
      </c>
      <c r="G21" s="45">
        <v>20</v>
      </c>
      <c r="H21" s="45">
        <v>52</v>
      </c>
      <c r="I21" s="45">
        <v>4</v>
      </c>
      <c r="J21" s="45">
        <v>17</v>
      </c>
      <c r="K21" s="44">
        <v>40</v>
      </c>
      <c r="M21" s="40">
        <f t="shared" si="0"/>
        <v>113</v>
      </c>
    </row>
    <row r="22" spans="1:15">
      <c r="A22" s="46" t="s">
        <v>170</v>
      </c>
      <c r="B22" s="45">
        <v>600</v>
      </c>
      <c r="C22" s="45">
        <v>21</v>
      </c>
      <c r="D22" s="45">
        <v>46</v>
      </c>
      <c r="E22" s="45">
        <v>75</v>
      </c>
      <c r="F22" s="45">
        <v>232</v>
      </c>
      <c r="G22" s="45">
        <v>225</v>
      </c>
      <c r="H22" s="45">
        <v>280</v>
      </c>
      <c r="I22" s="45">
        <v>51</v>
      </c>
      <c r="J22" s="45">
        <v>97</v>
      </c>
      <c r="K22" s="44">
        <v>172</v>
      </c>
      <c r="M22" s="40">
        <f t="shared" si="0"/>
        <v>600</v>
      </c>
    </row>
    <row r="23" spans="1:15">
      <c r="A23" s="46" t="s">
        <v>169</v>
      </c>
      <c r="B23" s="45">
        <v>520</v>
      </c>
      <c r="C23" s="45">
        <v>11</v>
      </c>
      <c r="D23" s="45">
        <v>127</v>
      </c>
      <c r="E23" s="45">
        <v>140</v>
      </c>
      <c r="F23" s="45">
        <v>232</v>
      </c>
      <c r="G23" s="45">
        <v>10</v>
      </c>
      <c r="H23" s="45">
        <v>261</v>
      </c>
      <c r="I23" s="45">
        <v>74</v>
      </c>
      <c r="J23" s="45">
        <v>110</v>
      </c>
      <c r="K23" s="44">
        <v>75</v>
      </c>
      <c r="M23" s="40">
        <f t="shared" si="0"/>
        <v>520</v>
      </c>
    </row>
    <row r="24" spans="1:15" ht="16.2" thickBot="1">
      <c r="A24" s="43" t="s">
        <v>168</v>
      </c>
      <c r="B24" s="73">
        <v>1244</v>
      </c>
      <c r="C24" s="73">
        <v>59</v>
      </c>
      <c r="D24" s="73">
        <v>97</v>
      </c>
      <c r="E24" s="73">
        <v>77</v>
      </c>
      <c r="F24" s="73">
        <v>511</v>
      </c>
      <c r="G24" s="73">
        <v>499</v>
      </c>
      <c r="H24" s="73">
        <v>704</v>
      </c>
      <c r="I24" s="73">
        <v>146</v>
      </c>
      <c r="J24" s="73">
        <v>133</v>
      </c>
      <c r="K24" s="72">
        <v>252</v>
      </c>
      <c r="M24" s="40">
        <f t="shared" si="0"/>
        <v>1235</v>
      </c>
    </row>
  </sheetData>
  <mergeCells count="5">
    <mergeCell ref="C2:G2"/>
    <mergeCell ref="H2:K2"/>
    <mergeCell ref="C8:G8"/>
    <mergeCell ref="H8:K8"/>
    <mergeCell ref="A7:K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M43"/>
  <sheetViews>
    <sheetView topLeftCell="A9" workbookViewId="0">
      <selection activeCell="B31" sqref="B31:E33"/>
    </sheetView>
  </sheetViews>
  <sheetFormatPr baseColWidth="10" defaultColWidth="10.6640625" defaultRowHeight="15.6"/>
  <cols>
    <col min="1" max="1" width="36.33203125" style="40" bestFit="1" customWidth="1"/>
    <col min="2" max="16384" width="10.6640625" style="40"/>
  </cols>
  <sheetData>
    <row r="1" spans="1:13">
      <c r="A1" s="57" t="s">
        <v>415</v>
      </c>
    </row>
    <row r="2" spans="1:13" ht="16.2" thickBot="1">
      <c r="A2" s="57"/>
    </row>
    <row r="3" spans="1:13">
      <c r="A3" s="55"/>
      <c r="B3" s="54"/>
      <c r="C3" s="228" t="s">
        <v>99</v>
      </c>
      <c r="D3" s="229"/>
      <c r="E3" s="229"/>
      <c r="F3" s="229"/>
      <c r="G3" s="230"/>
      <c r="H3" s="228" t="s">
        <v>113</v>
      </c>
      <c r="I3" s="229"/>
      <c r="J3" s="229"/>
      <c r="K3" s="231"/>
    </row>
    <row r="4" spans="1:13" ht="46.8">
      <c r="A4" s="46"/>
      <c r="B4" s="51" t="s">
        <v>189</v>
      </c>
      <c r="C4" s="46" t="s">
        <v>188</v>
      </c>
      <c r="D4" s="45" t="s">
        <v>187</v>
      </c>
      <c r="E4" s="45" t="s">
        <v>186</v>
      </c>
      <c r="F4" s="45" t="s">
        <v>185</v>
      </c>
      <c r="G4" s="51" t="s">
        <v>184</v>
      </c>
      <c r="H4" s="50" t="s">
        <v>183</v>
      </c>
      <c r="I4" s="49" t="s">
        <v>182</v>
      </c>
      <c r="J4" s="45" t="s">
        <v>181</v>
      </c>
      <c r="K4" s="44" t="s">
        <v>65</v>
      </c>
    </row>
    <row r="5" spans="1:13">
      <c r="A5" s="46" t="s">
        <v>245</v>
      </c>
      <c r="B5" s="51">
        <v>2386</v>
      </c>
      <c r="C5" s="46">
        <v>114</v>
      </c>
      <c r="D5" s="45">
        <v>279</v>
      </c>
      <c r="E5" s="45">
        <v>290</v>
      </c>
      <c r="F5" s="45">
        <v>1047</v>
      </c>
      <c r="G5" s="51">
        <v>656</v>
      </c>
      <c r="H5" s="46">
        <v>1281</v>
      </c>
      <c r="I5" s="45">
        <v>272</v>
      </c>
      <c r="J5" s="45">
        <v>334</v>
      </c>
      <c r="K5" s="44">
        <v>491</v>
      </c>
    </row>
    <row r="6" spans="1:13" ht="16.2" thickBot="1">
      <c r="A6" s="43" t="s">
        <v>192</v>
      </c>
      <c r="B6" s="56">
        <v>6481</v>
      </c>
      <c r="C6" s="43">
        <v>285</v>
      </c>
      <c r="D6" s="42">
        <v>558</v>
      </c>
      <c r="E6" s="42">
        <v>636</v>
      </c>
      <c r="F6" s="42">
        <v>2980</v>
      </c>
      <c r="G6" s="56">
        <v>2022</v>
      </c>
      <c r="H6" s="43">
        <v>3514</v>
      </c>
      <c r="I6" s="42">
        <v>790</v>
      </c>
      <c r="J6" s="42">
        <v>891</v>
      </c>
      <c r="K6" s="41">
        <v>1270</v>
      </c>
    </row>
    <row r="8" spans="1:13" ht="16.2" thickBot="1">
      <c r="A8" s="235" t="s">
        <v>244</v>
      </c>
      <c r="B8" s="236"/>
      <c r="C8" s="236"/>
      <c r="D8" s="236"/>
      <c r="E8" s="236"/>
      <c r="F8" s="236"/>
      <c r="G8" s="236"/>
      <c r="H8" s="236"/>
      <c r="I8" s="236"/>
      <c r="J8" s="236"/>
      <c r="K8" s="237"/>
    </row>
    <row r="9" spans="1:13">
      <c r="A9" s="45"/>
      <c r="B9" s="54"/>
      <c r="C9" s="228" t="s">
        <v>99</v>
      </c>
      <c r="D9" s="229"/>
      <c r="E9" s="229"/>
      <c r="F9" s="229"/>
      <c r="G9" s="230"/>
      <c r="H9" s="228" t="s">
        <v>113</v>
      </c>
      <c r="I9" s="229"/>
      <c r="J9" s="229"/>
      <c r="K9" s="231"/>
    </row>
    <row r="10" spans="1:13" ht="46.8">
      <c r="A10" s="61"/>
      <c r="B10" s="51" t="s">
        <v>189</v>
      </c>
      <c r="C10" s="46" t="s">
        <v>188</v>
      </c>
      <c r="D10" s="45" t="s">
        <v>187</v>
      </c>
      <c r="E10" s="45" t="s">
        <v>186</v>
      </c>
      <c r="F10" s="45" t="s">
        <v>185</v>
      </c>
      <c r="G10" s="51" t="s">
        <v>184</v>
      </c>
      <c r="H10" s="50" t="s">
        <v>183</v>
      </c>
      <c r="I10" s="49" t="s">
        <v>182</v>
      </c>
      <c r="J10" s="45" t="s">
        <v>181</v>
      </c>
      <c r="K10" s="44" t="s">
        <v>65</v>
      </c>
    </row>
    <row r="11" spans="1:13">
      <c r="A11" s="47" t="s">
        <v>180</v>
      </c>
      <c r="B11" s="45">
        <v>2112</v>
      </c>
      <c r="C11" s="45">
        <v>94</v>
      </c>
      <c r="D11" s="45">
        <v>103</v>
      </c>
      <c r="E11" s="45">
        <v>197</v>
      </c>
      <c r="F11" s="45">
        <v>1020</v>
      </c>
      <c r="G11" s="45">
        <v>698</v>
      </c>
      <c r="H11" s="45">
        <v>1153</v>
      </c>
      <c r="I11" s="45">
        <v>294</v>
      </c>
      <c r="J11" s="45">
        <v>217</v>
      </c>
      <c r="K11" s="44">
        <v>443</v>
      </c>
      <c r="M11" s="40">
        <f t="shared" ref="M11:M23" si="0">SUM(H11:K11)</f>
        <v>2107</v>
      </c>
    </row>
    <row r="12" spans="1:13">
      <c r="A12" s="48" t="s">
        <v>179</v>
      </c>
      <c r="B12" s="45">
        <v>997</v>
      </c>
      <c r="C12" s="45">
        <v>47</v>
      </c>
      <c r="D12" s="45">
        <v>110</v>
      </c>
      <c r="E12" s="45">
        <v>109</v>
      </c>
      <c r="F12" s="45">
        <v>423</v>
      </c>
      <c r="G12" s="45">
        <v>308</v>
      </c>
      <c r="H12" s="45">
        <v>687</v>
      </c>
      <c r="I12" s="45">
        <v>83</v>
      </c>
      <c r="J12" s="45">
        <v>101</v>
      </c>
      <c r="K12" s="44">
        <v>126</v>
      </c>
      <c r="M12" s="40">
        <f t="shared" si="0"/>
        <v>997</v>
      </c>
    </row>
    <row r="13" spans="1:13">
      <c r="A13" s="48" t="s">
        <v>178</v>
      </c>
      <c r="B13" s="45">
        <v>466</v>
      </c>
      <c r="C13" s="45">
        <v>15</v>
      </c>
      <c r="D13" s="45">
        <v>63</v>
      </c>
      <c r="E13" s="45">
        <v>49</v>
      </c>
      <c r="F13" s="45">
        <v>206</v>
      </c>
      <c r="G13" s="45">
        <v>134</v>
      </c>
      <c r="H13" s="45">
        <v>336</v>
      </c>
      <c r="I13" s="45">
        <v>47</v>
      </c>
      <c r="J13" s="45">
        <v>23</v>
      </c>
      <c r="K13" s="44">
        <v>60</v>
      </c>
      <c r="M13" s="40">
        <f t="shared" si="0"/>
        <v>466</v>
      </c>
    </row>
    <row r="14" spans="1:13">
      <c r="A14" s="47" t="s">
        <v>217</v>
      </c>
      <c r="B14" s="45">
        <v>636</v>
      </c>
      <c r="C14" s="45">
        <v>28</v>
      </c>
      <c r="D14" s="45">
        <v>57</v>
      </c>
      <c r="E14" s="45">
        <v>46</v>
      </c>
      <c r="F14" s="45">
        <v>348</v>
      </c>
      <c r="G14" s="45">
        <v>158</v>
      </c>
      <c r="H14" s="45">
        <v>186</v>
      </c>
      <c r="I14" s="45">
        <v>80</v>
      </c>
      <c r="J14" s="45">
        <v>242</v>
      </c>
      <c r="K14" s="44">
        <v>128</v>
      </c>
      <c r="M14" s="40">
        <f t="shared" si="0"/>
        <v>636</v>
      </c>
    </row>
    <row r="15" spans="1:13">
      <c r="A15" s="47" t="s">
        <v>216</v>
      </c>
      <c r="B15" s="45">
        <v>233</v>
      </c>
      <c r="C15" s="45">
        <v>3</v>
      </c>
      <c r="D15" s="45">
        <v>22</v>
      </c>
      <c r="E15" s="45">
        <v>25</v>
      </c>
      <c r="F15" s="45">
        <v>125</v>
      </c>
      <c r="G15" s="45">
        <v>59</v>
      </c>
      <c r="H15" s="45">
        <v>82</v>
      </c>
      <c r="I15" s="45">
        <v>17</v>
      </c>
      <c r="J15" s="45">
        <v>76</v>
      </c>
      <c r="K15" s="44">
        <v>58</v>
      </c>
      <c r="M15" s="40">
        <f t="shared" si="0"/>
        <v>233</v>
      </c>
    </row>
    <row r="16" spans="1:13">
      <c r="A16" s="47" t="s">
        <v>222</v>
      </c>
      <c r="B16" s="45">
        <v>2</v>
      </c>
      <c r="C16" s="45">
        <v>0</v>
      </c>
      <c r="D16" s="45">
        <v>1</v>
      </c>
      <c r="E16" s="45">
        <v>0</v>
      </c>
      <c r="F16" s="45">
        <v>1</v>
      </c>
      <c r="G16" s="45">
        <v>0</v>
      </c>
      <c r="H16" s="45">
        <v>1</v>
      </c>
      <c r="I16" s="45">
        <v>0</v>
      </c>
      <c r="J16" s="45">
        <v>1</v>
      </c>
      <c r="K16" s="44">
        <v>0</v>
      </c>
      <c r="M16" s="40">
        <f t="shared" si="0"/>
        <v>2</v>
      </c>
    </row>
    <row r="17" spans="1:13">
      <c r="A17" s="47" t="s">
        <v>215</v>
      </c>
      <c r="B17" s="45">
        <v>24</v>
      </c>
      <c r="C17" s="45">
        <v>0</v>
      </c>
      <c r="D17" s="45">
        <v>2</v>
      </c>
      <c r="E17" s="45">
        <v>6</v>
      </c>
      <c r="F17" s="45">
        <v>11</v>
      </c>
      <c r="G17" s="45">
        <v>5</v>
      </c>
      <c r="H17" s="45">
        <v>10</v>
      </c>
      <c r="I17" s="45">
        <v>0</v>
      </c>
      <c r="J17" s="45">
        <v>5</v>
      </c>
      <c r="K17" s="44">
        <v>9</v>
      </c>
      <c r="M17" s="40">
        <f t="shared" si="0"/>
        <v>24</v>
      </c>
    </row>
    <row r="18" spans="1:13">
      <c r="A18" s="48" t="s">
        <v>243</v>
      </c>
      <c r="B18" s="45">
        <v>12</v>
      </c>
      <c r="C18" s="45">
        <v>0</v>
      </c>
      <c r="D18" s="45">
        <v>0</v>
      </c>
      <c r="E18" s="45">
        <v>0</v>
      </c>
      <c r="F18" s="45">
        <v>9</v>
      </c>
      <c r="G18" s="45">
        <v>2</v>
      </c>
      <c r="H18" s="45">
        <v>11</v>
      </c>
      <c r="I18" s="45">
        <v>1</v>
      </c>
      <c r="J18" s="45">
        <v>0</v>
      </c>
      <c r="K18" s="44">
        <v>0</v>
      </c>
      <c r="M18" s="40">
        <f t="shared" si="0"/>
        <v>12</v>
      </c>
    </row>
    <row r="19" spans="1:13">
      <c r="A19" s="47" t="s">
        <v>242</v>
      </c>
      <c r="B19" s="45">
        <v>1</v>
      </c>
      <c r="C19" s="45">
        <v>1</v>
      </c>
      <c r="D19" s="45">
        <v>0</v>
      </c>
      <c r="E19" s="45">
        <v>0</v>
      </c>
      <c r="F19" s="45">
        <v>0</v>
      </c>
      <c r="G19" s="45">
        <v>0</v>
      </c>
      <c r="H19" s="45">
        <v>0</v>
      </c>
      <c r="I19" s="45">
        <v>0</v>
      </c>
      <c r="J19" s="45">
        <v>1</v>
      </c>
      <c r="K19" s="44">
        <v>0</v>
      </c>
      <c r="M19" s="40">
        <f t="shared" si="0"/>
        <v>1</v>
      </c>
    </row>
    <row r="20" spans="1:13">
      <c r="A20" s="46" t="s">
        <v>171</v>
      </c>
      <c r="B20" s="45">
        <v>141</v>
      </c>
      <c r="C20" s="45">
        <v>13</v>
      </c>
      <c r="D20" s="45">
        <v>14</v>
      </c>
      <c r="E20" s="45">
        <v>11</v>
      </c>
      <c r="F20" s="45">
        <v>79</v>
      </c>
      <c r="G20" s="45">
        <v>23</v>
      </c>
      <c r="H20" s="45">
        <v>63</v>
      </c>
      <c r="I20" s="45">
        <v>4</v>
      </c>
      <c r="J20" s="45">
        <v>27</v>
      </c>
      <c r="K20" s="44">
        <v>47</v>
      </c>
      <c r="M20" s="40">
        <f t="shared" si="0"/>
        <v>141</v>
      </c>
    </row>
    <row r="21" spans="1:13">
      <c r="A21" s="46" t="s">
        <v>170</v>
      </c>
      <c r="B21" s="45">
        <v>703</v>
      </c>
      <c r="C21" s="45">
        <v>24</v>
      </c>
      <c r="D21" s="45">
        <v>47</v>
      </c>
      <c r="E21" s="45">
        <v>95</v>
      </c>
      <c r="F21" s="45">
        <v>281</v>
      </c>
      <c r="G21" s="45">
        <v>256</v>
      </c>
      <c r="H21" s="45">
        <v>323</v>
      </c>
      <c r="I21" s="45">
        <v>92</v>
      </c>
      <c r="J21" s="45">
        <v>110</v>
      </c>
      <c r="K21" s="44">
        <v>178</v>
      </c>
      <c r="M21" s="40">
        <f t="shared" si="0"/>
        <v>703</v>
      </c>
    </row>
    <row r="22" spans="1:13">
      <c r="A22" s="46" t="s">
        <v>169</v>
      </c>
      <c r="B22" s="45">
        <v>245</v>
      </c>
      <c r="C22" s="45">
        <v>8</v>
      </c>
      <c r="D22" s="45">
        <v>53</v>
      </c>
      <c r="E22" s="45">
        <v>50</v>
      </c>
      <c r="F22" s="45">
        <v>129</v>
      </c>
      <c r="G22" s="45">
        <v>5</v>
      </c>
      <c r="H22" s="45">
        <v>116</v>
      </c>
      <c r="I22" s="45">
        <v>45</v>
      </c>
      <c r="J22" s="45">
        <v>46</v>
      </c>
      <c r="K22" s="44">
        <v>36</v>
      </c>
      <c r="M22" s="40">
        <f t="shared" si="0"/>
        <v>243</v>
      </c>
    </row>
    <row r="23" spans="1:13" ht="16.2" thickBot="1">
      <c r="A23" s="43" t="s">
        <v>168</v>
      </c>
      <c r="B23" s="45">
        <v>1155</v>
      </c>
      <c r="C23" s="45">
        <v>55</v>
      </c>
      <c r="D23" s="45">
        <v>110</v>
      </c>
      <c r="E23" s="45">
        <v>73</v>
      </c>
      <c r="F23" s="45">
        <v>483</v>
      </c>
      <c r="G23" s="45">
        <v>435</v>
      </c>
      <c r="H23" s="45">
        <v>641</v>
      </c>
      <c r="I23" s="45">
        <v>143</v>
      </c>
      <c r="J23" s="45">
        <v>118</v>
      </c>
      <c r="K23" s="44">
        <v>244</v>
      </c>
      <c r="M23" s="40">
        <f t="shared" si="0"/>
        <v>1146</v>
      </c>
    </row>
    <row r="24" spans="1:13" ht="16.2" thickBot="1"/>
    <row r="25" spans="1:13">
      <c r="A25" s="87" t="s">
        <v>241</v>
      </c>
      <c r="B25" s="86" t="s">
        <v>192</v>
      </c>
      <c r="C25" s="81" t="s">
        <v>239</v>
      </c>
      <c r="D25" s="81" t="s">
        <v>238</v>
      </c>
      <c r="E25" s="81" t="s">
        <v>201</v>
      </c>
      <c r="F25" s="80" t="s">
        <v>237</v>
      </c>
      <c r="G25" s="80" t="s">
        <v>236</v>
      </c>
      <c r="H25" s="86" t="s">
        <v>65</v>
      </c>
      <c r="I25" s="86" t="s">
        <v>170</v>
      </c>
      <c r="J25" s="85" t="s">
        <v>197</v>
      </c>
    </row>
    <row r="26" spans="1:13">
      <c r="A26" s="84" t="s">
        <v>193</v>
      </c>
      <c r="B26" s="79">
        <v>2386</v>
      </c>
      <c r="C26" s="79">
        <v>533</v>
      </c>
      <c r="D26" s="79">
        <v>306</v>
      </c>
      <c r="E26" s="79">
        <v>155</v>
      </c>
      <c r="F26" s="79">
        <v>209</v>
      </c>
      <c r="G26" s="79">
        <v>505</v>
      </c>
      <c r="H26" s="79">
        <v>56</v>
      </c>
      <c r="I26" s="79">
        <v>333</v>
      </c>
      <c r="J26" s="78">
        <v>754</v>
      </c>
    </row>
    <row r="27" spans="1:13" ht="16.2" thickBot="1">
      <c r="A27" s="83" t="s">
        <v>192</v>
      </c>
      <c r="B27" s="77">
        <v>6481</v>
      </c>
      <c r="C27" s="77">
        <v>1267</v>
      </c>
      <c r="D27" s="77">
        <v>755</v>
      </c>
      <c r="E27" s="77">
        <v>346</v>
      </c>
      <c r="F27" s="77">
        <v>561</v>
      </c>
      <c r="G27" s="77">
        <v>1570</v>
      </c>
      <c r="H27" s="77">
        <v>109</v>
      </c>
      <c r="I27" s="77">
        <v>854</v>
      </c>
      <c r="J27" s="76">
        <v>2127</v>
      </c>
    </row>
    <row r="28" spans="1:13" ht="16.2" thickBot="1"/>
    <row r="29" spans="1:13" ht="16.2" thickBot="1">
      <c r="A29" s="232" t="s">
        <v>240</v>
      </c>
      <c r="B29" s="233"/>
      <c r="C29" s="233"/>
      <c r="D29" s="233"/>
      <c r="E29" s="233"/>
      <c r="F29" s="233"/>
      <c r="G29" s="233"/>
      <c r="H29" s="233"/>
      <c r="I29" s="233"/>
      <c r="J29" s="234"/>
    </row>
    <row r="30" spans="1:13">
      <c r="A30" s="53"/>
      <c r="B30" s="61" t="s">
        <v>192</v>
      </c>
      <c r="C30" s="82" t="s">
        <v>239</v>
      </c>
      <c r="D30" s="81" t="s">
        <v>238</v>
      </c>
      <c r="E30" s="81" t="s">
        <v>201</v>
      </c>
      <c r="F30" s="80" t="s">
        <v>237</v>
      </c>
      <c r="G30" s="80" t="s">
        <v>236</v>
      </c>
      <c r="H30" s="61" t="s">
        <v>65</v>
      </c>
      <c r="I30" s="61" t="s">
        <v>170</v>
      </c>
      <c r="J30" s="60" t="s">
        <v>197</v>
      </c>
    </row>
    <row r="31" spans="1:13">
      <c r="A31" s="46" t="s">
        <v>235</v>
      </c>
      <c r="B31" s="79">
        <v>381</v>
      </c>
      <c r="C31" s="79">
        <v>67</v>
      </c>
      <c r="D31" s="79">
        <v>47</v>
      </c>
      <c r="E31" s="79">
        <v>5</v>
      </c>
      <c r="F31" s="79">
        <v>16</v>
      </c>
      <c r="G31" s="79">
        <v>65</v>
      </c>
      <c r="H31" s="79">
        <v>3</v>
      </c>
      <c r="I31" s="79">
        <v>28</v>
      </c>
      <c r="J31" s="78">
        <v>202</v>
      </c>
      <c r="L31" s="75">
        <f t="shared" ref="L31:L38" si="1">SUM(C31:G31)</f>
        <v>200</v>
      </c>
    </row>
    <row r="32" spans="1:13">
      <c r="A32" s="46" t="s">
        <v>234</v>
      </c>
      <c r="B32" s="79">
        <v>746</v>
      </c>
      <c r="C32" s="79">
        <v>121</v>
      </c>
      <c r="D32" s="79">
        <v>76</v>
      </c>
      <c r="E32" s="79">
        <v>39</v>
      </c>
      <c r="F32" s="79">
        <v>46</v>
      </c>
      <c r="G32" s="79">
        <v>167</v>
      </c>
      <c r="H32" s="79">
        <v>9</v>
      </c>
      <c r="I32" s="79">
        <v>43</v>
      </c>
      <c r="J32" s="78">
        <v>359</v>
      </c>
      <c r="L32" s="75">
        <f t="shared" si="1"/>
        <v>449</v>
      </c>
    </row>
    <row r="33" spans="1:12">
      <c r="A33" s="46" t="s">
        <v>233</v>
      </c>
      <c r="B33" s="79">
        <v>752</v>
      </c>
      <c r="C33" s="79">
        <v>160</v>
      </c>
      <c r="D33" s="79">
        <v>79</v>
      </c>
      <c r="E33" s="79">
        <v>56</v>
      </c>
      <c r="F33" s="79">
        <v>36</v>
      </c>
      <c r="G33" s="79">
        <v>143</v>
      </c>
      <c r="H33" s="79">
        <v>8</v>
      </c>
      <c r="I33" s="79">
        <v>100</v>
      </c>
      <c r="J33" s="78">
        <v>306</v>
      </c>
      <c r="L33" s="75">
        <f t="shared" si="1"/>
        <v>474</v>
      </c>
    </row>
    <row r="34" spans="1:12">
      <c r="A34" s="46" t="s">
        <v>232</v>
      </c>
      <c r="B34" s="79">
        <v>840</v>
      </c>
      <c r="C34" s="79">
        <v>144</v>
      </c>
      <c r="D34" s="79">
        <v>100</v>
      </c>
      <c r="E34" s="79">
        <v>36</v>
      </c>
      <c r="F34" s="79">
        <v>106</v>
      </c>
      <c r="G34" s="79">
        <v>151</v>
      </c>
      <c r="H34" s="79">
        <v>17</v>
      </c>
      <c r="I34" s="79">
        <v>80</v>
      </c>
      <c r="J34" s="78">
        <v>341</v>
      </c>
      <c r="L34" s="75">
        <f t="shared" si="1"/>
        <v>537</v>
      </c>
    </row>
    <row r="35" spans="1:12">
      <c r="A35" s="46" t="s">
        <v>231</v>
      </c>
      <c r="B35" s="79">
        <v>1022</v>
      </c>
      <c r="C35" s="79">
        <v>170</v>
      </c>
      <c r="D35" s="79">
        <v>94</v>
      </c>
      <c r="E35" s="79">
        <v>46</v>
      </c>
      <c r="F35" s="79">
        <v>115</v>
      </c>
      <c r="G35" s="79">
        <v>247</v>
      </c>
      <c r="H35" s="79">
        <v>13</v>
      </c>
      <c r="I35" s="79">
        <v>133</v>
      </c>
      <c r="J35" s="78">
        <v>344</v>
      </c>
      <c r="L35" s="75">
        <f t="shared" si="1"/>
        <v>672</v>
      </c>
    </row>
    <row r="36" spans="1:12">
      <c r="A36" s="46" t="s">
        <v>230</v>
      </c>
      <c r="B36" s="79">
        <v>568</v>
      </c>
      <c r="C36" s="79">
        <v>89</v>
      </c>
      <c r="D36" s="79">
        <v>56</v>
      </c>
      <c r="E36" s="79">
        <v>17</v>
      </c>
      <c r="F36" s="79">
        <v>85</v>
      </c>
      <c r="G36" s="79">
        <v>188</v>
      </c>
      <c r="H36" s="79">
        <v>5</v>
      </c>
      <c r="I36" s="79">
        <v>104</v>
      </c>
      <c r="J36" s="78">
        <v>100</v>
      </c>
      <c r="L36" s="75">
        <f t="shared" si="1"/>
        <v>435</v>
      </c>
    </row>
    <row r="37" spans="1:12">
      <c r="A37" s="46" t="s">
        <v>229</v>
      </c>
      <c r="B37" s="79">
        <v>820</v>
      </c>
      <c r="C37" s="79">
        <v>157</v>
      </c>
      <c r="D37" s="79">
        <v>106</v>
      </c>
      <c r="E37" s="79">
        <v>29</v>
      </c>
      <c r="F37" s="79">
        <v>76</v>
      </c>
      <c r="G37" s="79">
        <v>211</v>
      </c>
      <c r="H37" s="79">
        <v>14</v>
      </c>
      <c r="I37" s="79">
        <v>162</v>
      </c>
      <c r="J37" s="78">
        <v>200</v>
      </c>
      <c r="L37" s="75">
        <f t="shared" si="1"/>
        <v>579</v>
      </c>
    </row>
    <row r="38" spans="1:12" ht="16.2" thickBot="1">
      <c r="A38" s="43" t="s">
        <v>228</v>
      </c>
      <c r="B38" s="77">
        <v>1353</v>
      </c>
      <c r="C38" s="77">
        <v>359</v>
      </c>
      <c r="D38" s="77">
        <v>197</v>
      </c>
      <c r="E38" s="77">
        <v>118</v>
      </c>
      <c r="F38" s="77">
        <v>81</v>
      </c>
      <c r="G38" s="77">
        <v>399</v>
      </c>
      <c r="H38" s="77">
        <v>40</v>
      </c>
      <c r="I38" s="77">
        <v>204</v>
      </c>
      <c r="J38" s="76">
        <v>274</v>
      </c>
      <c r="L38" s="75">
        <f t="shared" si="1"/>
        <v>1154</v>
      </c>
    </row>
    <row r="39" spans="1:12" ht="16.2" thickBot="1"/>
    <row r="40" spans="1:12">
      <c r="A40" s="55" t="s">
        <v>227</v>
      </c>
      <c r="B40" s="229" t="s">
        <v>226</v>
      </c>
      <c r="C40" s="229"/>
      <c r="D40" s="229"/>
      <c r="E40" s="229" t="s">
        <v>212</v>
      </c>
      <c r="F40" s="229"/>
      <c r="G40" s="229"/>
      <c r="H40" s="229"/>
      <c r="I40" s="231"/>
    </row>
    <row r="41" spans="1:12">
      <c r="A41" s="46">
        <v>1983</v>
      </c>
      <c r="B41" s="74" t="s">
        <v>192</v>
      </c>
      <c r="C41" s="45" t="s">
        <v>205</v>
      </c>
      <c r="D41" s="45" t="s">
        <v>204</v>
      </c>
      <c r="E41" s="45" t="s">
        <v>210</v>
      </c>
      <c r="F41" s="45" t="s">
        <v>209</v>
      </c>
      <c r="G41" s="45" t="s">
        <v>208</v>
      </c>
      <c r="H41" s="45" t="s">
        <v>225</v>
      </c>
      <c r="I41" s="44" t="s">
        <v>224</v>
      </c>
    </row>
    <row r="42" spans="1:12">
      <c r="A42" s="46" t="s">
        <v>193</v>
      </c>
      <c r="B42" s="45">
        <v>2386</v>
      </c>
      <c r="C42" s="45">
        <v>987</v>
      </c>
      <c r="D42" s="45">
        <v>1399</v>
      </c>
      <c r="E42" s="45">
        <v>355</v>
      </c>
      <c r="F42" s="45">
        <v>413</v>
      </c>
      <c r="G42" s="45">
        <v>419</v>
      </c>
      <c r="H42" s="45">
        <v>406</v>
      </c>
      <c r="I42" s="44">
        <v>793</v>
      </c>
    </row>
    <row r="43" spans="1:12" ht="16.2" thickBot="1">
      <c r="A43" s="43" t="s">
        <v>192</v>
      </c>
      <c r="B43" s="42">
        <v>6481</v>
      </c>
      <c r="C43" s="42">
        <v>3126</v>
      </c>
      <c r="D43" s="42">
        <v>3355</v>
      </c>
      <c r="E43" s="42">
        <v>1105</v>
      </c>
      <c r="F43" s="42">
        <v>1190</v>
      </c>
      <c r="G43" s="42">
        <v>1091</v>
      </c>
      <c r="H43" s="42">
        <v>1101</v>
      </c>
      <c r="I43" s="41">
        <v>1994</v>
      </c>
    </row>
  </sheetData>
  <mergeCells count="8">
    <mergeCell ref="C3:G3"/>
    <mergeCell ref="H3:K3"/>
    <mergeCell ref="B40:D40"/>
    <mergeCell ref="E40:I40"/>
    <mergeCell ref="C9:G9"/>
    <mergeCell ref="H9:K9"/>
    <mergeCell ref="A8:K8"/>
    <mergeCell ref="A29:J2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D15"/>
  <sheetViews>
    <sheetView zoomScale="85" zoomScaleNormal="85" zoomScalePageLayoutView="85" workbookViewId="0">
      <selection sqref="A1:B1"/>
    </sheetView>
  </sheetViews>
  <sheetFormatPr baseColWidth="10" defaultColWidth="8.6640625" defaultRowHeight="13.8"/>
  <cols>
    <col min="1" max="1" width="8.109375" style="11" customWidth="1"/>
    <col min="2" max="2" width="95.44140625" style="10" customWidth="1"/>
    <col min="3" max="3" width="12.44140625" style="11" customWidth="1"/>
    <col min="4" max="4" width="14.6640625" style="11" customWidth="1"/>
    <col min="5" max="16384" width="8.6640625" style="8"/>
  </cols>
  <sheetData>
    <row r="1" spans="1:4" s="1" customFormat="1" ht="19.5" customHeight="1" thickBot="1">
      <c r="A1" s="210" t="s">
        <v>410</v>
      </c>
      <c r="B1" s="211"/>
      <c r="C1" s="211"/>
      <c r="D1" s="212"/>
    </row>
    <row r="2" spans="1:4" s="5" customFormat="1" ht="14.4" thickBot="1">
      <c r="A2" s="2" t="s">
        <v>2</v>
      </c>
      <c r="B2" s="3" t="s">
        <v>3</v>
      </c>
      <c r="C2" s="3" t="s">
        <v>4</v>
      </c>
      <c r="D2" s="4" t="s">
        <v>5</v>
      </c>
    </row>
    <row r="3" spans="1:4">
      <c r="A3" s="6">
        <v>1975</v>
      </c>
      <c r="B3" s="186" t="s">
        <v>417</v>
      </c>
      <c r="C3" s="7" t="s">
        <v>274</v>
      </c>
      <c r="D3" s="23" t="s">
        <v>273</v>
      </c>
    </row>
    <row r="4" spans="1:4">
      <c r="A4" s="9">
        <v>1976</v>
      </c>
      <c r="B4" s="118" t="s">
        <v>417</v>
      </c>
      <c r="C4" s="11" t="s">
        <v>274</v>
      </c>
      <c r="D4" s="24" t="s">
        <v>273</v>
      </c>
    </row>
    <row r="5" spans="1:4">
      <c r="A5" s="9">
        <v>1979</v>
      </c>
      <c r="B5" s="119" t="s">
        <v>418</v>
      </c>
      <c r="C5" s="11" t="s">
        <v>274</v>
      </c>
      <c r="D5" s="24">
        <v>6481</v>
      </c>
    </row>
    <row r="6" spans="1:4">
      <c r="A6" s="9">
        <v>1983</v>
      </c>
      <c r="B6" s="10" t="s">
        <v>276</v>
      </c>
      <c r="C6" s="11" t="s">
        <v>275</v>
      </c>
      <c r="D6" s="24">
        <v>2000</v>
      </c>
    </row>
    <row r="7" spans="1:4">
      <c r="A7" s="9">
        <v>1985</v>
      </c>
      <c r="B7" s="10" t="s">
        <v>276</v>
      </c>
      <c r="C7" s="11" t="s">
        <v>275</v>
      </c>
      <c r="D7" s="24">
        <v>2000</v>
      </c>
    </row>
    <row r="8" spans="1:4">
      <c r="A8" s="9">
        <v>1987</v>
      </c>
      <c r="B8" s="10" t="s">
        <v>276</v>
      </c>
      <c r="C8" s="11" t="s">
        <v>275</v>
      </c>
      <c r="D8" s="24">
        <v>2000</v>
      </c>
    </row>
    <row r="9" spans="1:4">
      <c r="A9" s="9">
        <v>1991</v>
      </c>
      <c r="B9" s="10" t="s">
        <v>276</v>
      </c>
      <c r="C9" s="11" t="s">
        <v>275</v>
      </c>
      <c r="D9" s="24">
        <v>2000</v>
      </c>
    </row>
    <row r="10" spans="1:4">
      <c r="A10" s="9">
        <v>2002</v>
      </c>
      <c r="B10" s="10" t="s">
        <v>278</v>
      </c>
      <c r="C10" s="11" t="s">
        <v>277</v>
      </c>
      <c r="D10" s="24">
        <v>1303</v>
      </c>
    </row>
    <row r="11" spans="1:4">
      <c r="A11" s="9">
        <v>2009</v>
      </c>
      <c r="B11" s="10" t="s">
        <v>279</v>
      </c>
      <c r="C11" s="11" t="s">
        <v>277</v>
      </c>
      <c r="D11" s="24">
        <v>1316</v>
      </c>
    </row>
    <row r="12" spans="1:4">
      <c r="A12" s="9">
        <v>2011</v>
      </c>
      <c r="B12" s="10" t="s">
        <v>280</v>
      </c>
      <c r="C12" s="11" t="s">
        <v>277</v>
      </c>
      <c r="D12" s="24">
        <v>1499</v>
      </c>
    </row>
    <row r="13" spans="1:4">
      <c r="A13" s="9">
        <v>2015</v>
      </c>
      <c r="B13" s="10" t="s">
        <v>281</v>
      </c>
      <c r="C13" s="11" t="s">
        <v>277</v>
      </c>
      <c r="D13" s="24">
        <v>1499</v>
      </c>
    </row>
    <row r="14" spans="1:4" ht="14.4" thickBot="1">
      <c r="A14" s="12">
        <v>2019</v>
      </c>
      <c r="B14" s="13" t="s">
        <v>282</v>
      </c>
      <c r="C14" s="14" t="s">
        <v>283</v>
      </c>
      <c r="D14" s="15">
        <v>1500</v>
      </c>
    </row>
    <row r="15" spans="1:4" ht="70.2" customHeight="1" thickBot="1">
      <c r="A15" s="213" t="s">
        <v>419</v>
      </c>
      <c r="B15" s="214"/>
      <c r="C15" s="214"/>
      <c r="D15" s="215"/>
    </row>
  </sheetData>
  <mergeCells count="2">
    <mergeCell ref="A1:D1"/>
    <mergeCell ref="A15:D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sheetPr>
  <dimension ref="A1:O20"/>
  <sheetViews>
    <sheetView workbookViewId="0">
      <selection activeCell="B31" sqref="B31:E33"/>
    </sheetView>
  </sheetViews>
  <sheetFormatPr baseColWidth="10" defaultColWidth="8.6640625" defaultRowHeight="15.6"/>
  <cols>
    <col min="1" max="1" width="31.44140625" style="40" customWidth="1"/>
    <col min="2" max="9" width="8.6640625" style="40"/>
    <col min="10" max="13" width="9.33203125" style="40" bestFit="1" customWidth="1"/>
    <col min="14" max="16384" width="8.6640625" style="40"/>
  </cols>
  <sheetData>
    <row r="1" spans="1:15" s="65" customFormat="1" ht="31.5" customHeight="1" thickBot="1">
      <c r="A1" s="112" t="s">
        <v>42</v>
      </c>
      <c r="B1" s="111">
        <v>1975</v>
      </c>
      <c r="C1" s="111">
        <v>1976</v>
      </c>
      <c r="D1" s="111">
        <v>1979</v>
      </c>
      <c r="E1" s="111">
        <v>1980</v>
      </c>
      <c r="F1" s="111">
        <v>1983</v>
      </c>
      <c r="G1" s="111">
        <v>1985</v>
      </c>
      <c r="H1" s="111">
        <v>1987</v>
      </c>
      <c r="I1" s="110">
        <v>1991</v>
      </c>
      <c r="J1" s="110">
        <v>2002</v>
      </c>
      <c r="K1" s="110">
        <v>2009</v>
      </c>
      <c r="L1" s="110">
        <v>2011</v>
      </c>
      <c r="M1" s="109">
        <v>2015</v>
      </c>
    </row>
    <row r="2" spans="1:15">
      <c r="A2" s="103" t="s">
        <v>254</v>
      </c>
      <c r="B2" s="108">
        <v>0.62003659724628857</v>
      </c>
      <c r="C2" s="107">
        <v>0.56569382664547685</v>
      </c>
      <c r="D2" s="107">
        <v>0.52227127186891809</v>
      </c>
      <c r="E2" s="107">
        <v>0.5022183889132007</v>
      </c>
      <c r="F2" s="107">
        <v>0.5795015824051013</v>
      </c>
      <c r="G2" s="107">
        <v>0.58403586381091022</v>
      </c>
      <c r="H2" s="107">
        <v>0.43132859929151457</v>
      </c>
      <c r="I2" s="107">
        <v>0.41722303124453869</v>
      </c>
      <c r="J2" s="107">
        <v>0.61699696645352553</v>
      </c>
      <c r="K2" s="107">
        <v>0.49260057218190911</v>
      </c>
      <c r="L2" s="107">
        <v>0.45608268808717151</v>
      </c>
      <c r="M2" s="106">
        <v>0.56770896060073994</v>
      </c>
      <c r="N2" s="89"/>
      <c r="O2" s="89"/>
    </row>
    <row r="3" spans="1:15">
      <c r="A3" s="103" t="s">
        <v>253</v>
      </c>
      <c r="B3" s="104">
        <f>'1976_raw'!C5/'1976_raw'!B5</f>
        <v>0.17189295682153999</v>
      </c>
      <c r="C3" s="100">
        <f>'1976_raw'!C5/'1976_raw'!B5</f>
        <v>0.17189295682153999</v>
      </c>
      <c r="D3" s="100">
        <f>'1983_raw'!E43/'1983_raw'!B43</f>
        <v>0.17049837987964819</v>
      </c>
      <c r="E3" s="100">
        <f>'1983_raw'!E43/'1983_raw'!B43</f>
        <v>0.17049837987964819</v>
      </c>
      <c r="F3" s="100">
        <v>0.15500000000000022</v>
      </c>
      <c r="G3" s="100">
        <v>0.15500000000000022</v>
      </c>
      <c r="H3" s="100">
        <v>0.15500000000000022</v>
      </c>
      <c r="I3" s="100">
        <v>0.15500000000000022</v>
      </c>
      <c r="J3" s="98">
        <v>0.12739831158864171</v>
      </c>
      <c r="K3" s="100">
        <v>7.0668693009118502E-2</v>
      </c>
      <c r="L3" s="100">
        <v>3.4022681787858583E-2</v>
      </c>
      <c r="M3" s="105">
        <v>3.4022681787858583E-2</v>
      </c>
      <c r="N3" s="89"/>
      <c r="O3" s="89"/>
    </row>
    <row r="4" spans="1:15">
      <c r="A4" s="103" t="s">
        <v>252</v>
      </c>
      <c r="B4" s="104">
        <f>'1976_raw'!D5/'1976_raw'!B5</f>
        <v>0.19241503858151371</v>
      </c>
      <c r="C4" s="100">
        <f>'1976_raw'!D5/'1976_raw'!B5</f>
        <v>0.19241503858151371</v>
      </c>
      <c r="D4" s="100">
        <f>'1983_raw'!F43/'1983_raw'!B43</f>
        <v>0.18361363987039037</v>
      </c>
      <c r="E4" s="100">
        <f>'1983_raw'!F43/'1983_raw'!B43</f>
        <v>0.18361363987039037</v>
      </c>
      <c r="F4" s="100">
        <v>0.18499999999999947</v>
      </c>
      <c r="G4" s="100">
        <v>0.18499999999999947</v>
      </c>
      <c r="H4" s="100">
        <v>0.18499999999999947</v>
      </c>
      <c r="I4" s="100">
        <v>0.18499999999999947</v>
      </c>
      <c r="J4" s="100">
        <v>0.18035303146584841</v>
      </c>
      <c r="K4" s="100">
        <v>0.15653495440729503</v>
      </c>
      <c r="L4" s="100">
        <v>9.6064042695130178E-2</v>
      </c>
      <c r="M4" s="105">
        <v>9.6064042695130178E-2</v>
      </c>
      <c r="N4" s="89"/>
      <c r="O4" s="89"/>
    </row>
    <row r="5" spans="1:15">
      <c r="A5" s="103" t="s">
        <v>251</v>
      </c>
      <c r="B5" s="104">
        <f>'1976_raw'!E5/'1976_raw'!B5</f>
        <v>0.18043014283368905</v>
      </c>
      <c r="C5" s="100">
        <f>'1976_raw'!E5/'1976_raw'!B5</f>
        <v>0.18043014283368905</v>
      </c>
      <c r="D5" s="100">
        <f>'1983_raw'!G43/'1983_raw'!B43</f>
        <v>0.1683382194105848</v>
      </c>
      <c r="E5" s="100">
        <f>'1983_raw'!G43/'1983_raw'!B43</f>
        <v>0.1683382194105848</v>
      </c>
      <c r="F5" s="100">
        <v>0.14499999999999968</v>
      </c>
      <c r="G5" s="100">
        <v>0.14499999999999968</v>
      </c>
      <c r="H5" s="100">
        <v>0.14499999999999968</v>
      </c>
      <c r="I5" s="100">
        <v>0.14499999999999968</v>
      </c>
      <c r="J5" s="100">
        <v>0.20567920184190316</v>
      </c>
      <c r="K5" s="100">
        <v>0.15349544072948318</v>
      </c>
      <c r="L5" s="100">
        <v>0.13075383589059375</v>
      </c>
      <c r="M5" s="105">
        <v>0.13075383589059375</v>
      </c>
      <c r="N5" s="89"/>
      <c r="O5" s="89"/>
    </row>
    <row r="6" spans="1:15">
      <c r="A6" s="103" t="s">
        <v>250</v>
      </c>
      <c r="B6" s="104">
        <f>'1976_raw'!F5/'1976_raw'!B5</f>
        <v>0.17189295682153999</v>
      </c>
      <c r="C6" s="100">
        <f>'1976_raw'!F5/'1976_raw'!B5</f>
        <v>0.17189295682153999</v>
      </c>
      <c r="D6" s="100">
        <f>'1983_raw'!H43/'1983_raw'!B43</f>
        <v>0.1698811911742015</v>
      </c>
      <c r="E6" s="100">
        <f>'1983_raw'!H43/'1983_raw'!B43</f>
        <v>0.1698811911742015</v>
      </c>
      <c r="F6" s="100">
        <v>0.14150000000000026</v>
      </c>
      <c r="G6" s="100">
        <v>0.14150000000000026</v>
      </c>
      <c r="H6" s="100">
        <v>0.14150000000000026</v>
      </c>
      <c r="I6" s="100">
        <v>0.14150000000000026</v>
      </c>
      <c r="J6" s="100">
        <v>0.15886415963161934</v>
      </c>
      <c r="K6" s="100">
        <v>0.18389057750759877</v>
      </c>
      <c r="L6" s="100">
        <v>0.16877918612408252</v>
      </c>
      <c r="M6" s="105">
        <v>0.16877918612408252</v>
      </c>
      <c r="N6" s="89"/>
      <c r="O6" s="89"/>
    </row>
    <row r="7" spans="1:15">
      <c r="A7" s="103" t="s">
        <v>249</v>
      </c>
      <c r="B7" s="104">
        <f>'1976_raw'!G5/'1976_raw'!B5</f>
        <v>0.28336890494171729</v>
      </c>
      <c r="C7" s="100">
        <f>'1976_raw'!G5/'1976_raw'!B5</f>
        <v>0.28336890494171729</v>
      </c>
      <c r="D7" s="100">
        <f>'1983_raw'!I43/'1983_raw'!B43</f>
        <v>0.30766856966517514</v>
      </c>
      <c r="E7" s="100">
        <f>'1983_raw'!I43/'1983_raw'!B43</f>
        <v>0.30766856966517514</v>
      </c>
      <c r="F7" s="100">
        <v>0.37350000000000355</v>
      </c>
      <c r="G7" s="100">
        <v>0.37350000000000355</v>
      </c>
      <c r="H7" s="100">
        <v>0.37350000000000355</v>
      </c>
      <c r="I7" s="100">
        <v>0.37350000000000355</v>
      </c>
      <c r="J7" s="100">
        <v>0.32770529547198685</v>
      </c>
      <c r="K7" s="100">
        <v>0.4354103343465035</v>
      </c>
      <c r="L7" s="100">
        <v>0.57038025350233001</v>
      </c>
      <c r="M7" s="105">
        <v>0.57038025350233001</v>
      </c>
      <c r="N7" s="89"/>
      <c r="O7" s="89"/>
    </row>
    <row r="8" spans="1:15">
      <c r="A8" s="103" t="s">
        <v>25</v>
      </c>
      <c r="B8" s="104">
        <f>('1975_raw'!G5+'1975_raw'!F5)/'1975_raw'!B5</f>
        <v>0.77179447616108621</v>
      </c>
      <c r="C8" s="100">
        <f>('1976_raw'!N5+'1976_raw'!M5)/'1976_raw'!B5</f>
        <v>0.59908061073715313</v>
      </c>
      <c r="D8" s="100">
        <f>('1979_raw'!G5+'1979_raw'!F5)/'1979_raw'!B5</f>
        <v>0.77179447616108621</v>
      </c>
      <c r="E8" s="100">
        <f>('1980_raw'!G5+'1980_raw'!F5)/'1980_raw'!B5</f>
        <v>0.77179447616108621</v>
      </c>
      <c r="F8" s="100" t="e">
        <f>#REF!/100</f>
        <v>#REF!</v>
      </c>
      <c r="G8" s="100">
        <v>0.72205652612779714</v>
      </c>
      <c r="H8" s="100">
        <v>0.70431721313806084</v>
      </c>
      <c r="I8" s="98">
        <v>0.68511781797466031</v>
      </c>
      <c r="J8" s="98">
        <v>0.77851965236454179</v>
      </c>
      <c r="K8" s="98">
        <v>0.64923006869746158</v>
      </c>
      <c r="L8" s="98">
        <v>0.66489267945984476</v>
      </c>
      <c r="M8" s="97">
        <v>0.6364029106029172</v>
      </c>
      <c r="N8" s="89"/>
      <c r="O8" s="89"/>
    </row>
    <row r="9" spans="1:15">
      <c r="A9" s="103" t="s">
        <v>26</v>
      </c>
      <c r="B9" s="104">
        <f>('1975_raw'!E5+'1975_raw'!D5)/'1975_raw'!B5</f>
        <v>0.18423082857583706</v>
      </c>
      <c r="C9" s="100">
        <f>('1976_raw'!L5+'1976_raw'!K5)/'1976_raw'!B5</f>
        <v>0.14217698243309801</v>
      </c>
      <c r="D9" s="100">
        <f>('1979_raw'!E5+'1979_raw'!D5)/'1979_raw'!B5</f>
        <v>0.18423082857583706</v>
      </c>
      <c r="E9" s="100">
        <f>('1980_raw'!E5+'1980_raw'!D5)/'1980_raw'!B5</f>
        <v>0.18423082857583706</v>
      </c>
      <c r="F9" s="100" t="e">
        <f>#REF!/100</f>
        <v>#REF!</v>
      </c>
      <c r="G9" s="100">
        <v>0.20709977482723838</v>
      </c>
      <c r="H9" s="100">
        <v>0.22144201052182574</v>
      </c>
      <c r="I9" s="98">
        <v>0.23798158381997139</v>
      </c>
      <c r="J9" s="98">
        <v>0.16773073911681868</v>
      </c>
      <c r="K9" s="98">
        <v>0.20905963572267861</v>
      </c>
      <c r="L9" s="98">
        <v>0.21494811656005691</v>
      </c>
      <c r="M9" s="97">
        <v>0.24565478170478239</v>
      </c>
      <c r="N9" s="89"/>
      <c r="O9" s="89"/>
    </row>
    <row r="10" spans="1:15">
      <c r="A10" s="103" t="s">
        <v>335</v>
      </c>
      <c r="B10" s="104">
        <f>'1975_raw'!C5/'1975_raw'!B5</f>
        <v>4.3974695263076687E-2</v>
      </c>
      <c r="C10" s="100">
        <f>'1976_raw'!J5/'1976_raw'!B5</f>
        <v>2.0686258414053523E-2</v>
      </c>
      <c r="D10" s="100">
        <f>'1979_raw'!C5/'1979_raw'!B5</f>
        <v>4.3974695263076687E-2</v>
      </c>
      <c r="E10" s="100">
        <f>'1980_raw'!C5/'1980_raw'!B5</f>
        <v>4.3974695263076687E-2</v>
      </c>
      <c r="F10" s="100" t="e">
        <f>#REF!/100</f>
        <v>#REF!</v>
      </c>
      <c r="G10" s="100">
        <v>7.0843699044956993E-2</v>
      </c>
      <c r="H10" s="100">
        <v>7.4240776340110781E-2</v>
      </c>
      <c r="I10" s="98">
        <v>7.690059820538378E-2</v>
      </c>
      <c r="J10" s="98">
        <v>5.0159802693391903E-2</v>
      </c>
      <c r="K10" s="98">
        <v>0.13814896501852977</v>
      </c>
      <c r="L10" s="98">
        <v>0.1201592039800994</v>
      </c>
      <c r="M10" s="97">
        <v>0.1179423076923078</v>
      </c>
      <c r="N10" s="89"/>
      <c r="O10" s="89"/>
    </row>
    <row r="11" spans="1:15">
      <c r="A11" s="103" t="s">
        <v>336</v>
      </c>
      <c r="B11" s="104">
        <f>'1976_raw'!H5/'1976_raw'!B5</f>
        <v>0.45444097849285831</v>
      </c>
      <c r="C11" s="100">
        <f>'1976_raw'!H5/'1976_raw'!B5</f>
        <v>0.45444097849285831</v>
      </c>
      <c r="D11" s="100">
        <f>'1983_raw'!C43/'1983_raw'!B43</f>
        <v>0.48233297330658848</v>
      </c>
      <c r="E11" s="100">
        <f>'1983_raw'!C43/'1983_raw'!B43</f>
        <v>0.48233297330658848</v>
      </c>
      <c r="F11" s="100">
        <v>0.45900000000000163</v>
      </c>
      <c r="G11" s="100">
        <v>0.45900000000000163</v>
      </c>
      <c r="H11" s="100">
        <v>0.45900000000000163</v>
      </c>
      <c r="I11" s="100">
        <v>0.45900000000000163</v>
      </c>
      <c r="J11" s="98">
        <v>0.43514965464313099</v>
      </c>
      <c r="K11" s="98">
        <v>0.40653495440729509</v>
      </c>
      <c r="L11" s="98">
        <v>0.42628418945963981</v>
      </c>
      <c r="M11" s="97">
        <v>0.42628418945963981</v>
      </c>
      <c r="N11" s="89"/>
      <c r="O11" s="89"/>
    </row>
    <row r="12" spans="1:15">
      <c r="A12" s="103" t="s">
        <v>248</v>
      </c>
      <c r="B12" s="104" t="e">
        <f>#REF!</f>
        <v>#REF!</v>
      </c>
      <c r="C12" s="100" t="e">
        <f>#REF!</f>
        <v>#REF!</v>
      </c>
      <c r="D12" s="100" t="e">
        <f>#REF!</f>
        <v>#REF!</v>
      </c>
      <c r="E12" s="100" t="e">
        <f>#REF!</f>
        <v>#REF!</v>
      </c>
      <c r="F12" s="100" t="e">
        <f>#REF!</f>
        <v>#REF!</v>
      </c>
      <c r="G12" s="100">
        <v>0.4905399133024555</v>
      </c>
      <c r="H12" s="100">
        <v>0.49797453177043854</v>
      </c>
      <c r="I12" s="99">
        <v>0.49251804639973829</v>
      </c>
      <c r="J12" s="98">
        <v>0.51504852372076937</v>
      </c>
      <c r="K12" s="98">
        <v>0.51043595902345185</v>
      </c>
      <c r="L12" s="98">
        <v>0.47755586393957461</v>
      </c>
      <c r="M12" s="97">
        <v>0.44726118191007985</v>
      </c>
      <c r="N12" s="90"/>
      <c r="O12" s="89"/>
    </row>
    <row r="13" spans="1:15">
      <c r="A13" s="103" t="s">
        <v>247</v>
      </c>
      <c r="B13" s="102" t="e">
        <f>#REF!</f>
        <v>#REF!</v>
      </c>
      <c r="C13" s="101" t="e">
        <f>#REF!</f>
        <v>#REF!</v>
      </c>
      <c r="D13" s="101" t="e">
        <f>#REF!</f>
        <v>#REF!</v>
      </c>
      <c r="E13" s="101" t="e">
        <f>#REF!</f>
        <v>#REF!</v>
      </c>
      <c r="F13" s="101" t="e">
        <f>#REF!</f>
        <v>#REF!</v>
      </c>
      <c r="G13" s="100">
        <v>0.38028083273112784</v>
      </c>
      <c r="H13" s="100">
        <v>0.38228133299330042</v>
      </c>
      <c r="I13" s="99">
        <v>0.38609164654735717</v>
      </c>
      <c r="J13" s="98">
        <v>0.39954846201796779</v>
      </c>
      <c r="K13" s="98">
        <v>0.3969529171727933</v>
      </c>
      <c r="L13" s="98">
        <v>0.42269329632725394</v>
      </c>
      <c r="M13" s="97">
        <v>0.43728193325117332</v>
      </c>
      <c r="N13" s="90"/>
      <c r="O13" s="89"/>
    </row>
    <row r="14" spans="1:15">
      <c r="A14" s="103" t="s">
        <v>34</v>
      </c>
      <c r="B14" s="102" t="e">
        <f>#REF!</f>
        <v>#REF!</v>
      </c>
      <c r="C14" s="101" t="e">
        <f>#REF!</f>
        <v>#REF!</v>
      </c>
      <c r="D14" s="101" t="e">
        <f>#REF!</f>
        <v>#REF!</v>
      </c>
      <c r="E14" s="101" t="e">
        <f>#REF!</f>
        <v>#REF!</v>
      </c>
      <c r="F14" s="101" t="e">
        <f>#REF!</f>
        <v>#REF!</v>
      </c>
      <c r="G14" s="100">
        <v>1.6493771531075622E-2</v>
      </c>
      <c r="H14" s="100">
        <v>1.7585663148990745E-2</v>
      </c>
      <c r="I14" s="99">
        <v>1.6966332467255464E-2</v>
      </c>
      <c r="J14" s="98">
        <v>1.4306903436688116E-2</v>
      </c>
      <c r="K14" s="98">
        <v>3.610703526399129E-2</v>
      </c>
      <c r="L14" s="98">
        <v>3.5497453203602064E-2</v>
      </c>
      <c r="M14" s="97">
        <v>3.6667713301355792E-2</v>
      </c>
      <c r="N14" s="90"/>
      <c r="O14" s="89"/>
    </row>
    <row r="15" spans="1:15">
      <c r="A15" s="103" t="s">
        <v>246</v>
      </c>
      <c r="B15" s="102" t="e">
        <f>#REF!</f>
        <v>#REF!</v>
      </c>
      <c r="C15" s="101" t="e">
        <f>#REF!</f>
        <v>#REF!</v>
      </c>
      <c r="D15" s="101" t="e">
        <f>#REF!</f>
        <v>#REF!</v>
      </c>
      <c r="E15" s="101" t="e">
        <f>#REF!</f>
        <v>#REF!</v>
      </c>
      <c r="F15" s="101" t="e">
        <f>#REF!</f>
        <v>#REF!</v>
      </c>
      <c r="G15" s="100">
        <v>0.11268548243532613</v>
      </c>
      <c r="H15" s="100">
        <v>0.10215847208727348</v>
      </c>
      <c r="I15" s="99">
        <v>0.10442397458564177</v>
      </c>
      <c r="J15" s="98">
        <v>7.1096110824570749E-2</v>
      </c>
      <c r="K15" s="98">
        <v>5.6504088539771541E-2</v>
      </c>
      <c r="L15" s="98">
        <v>6.4253386529576378E-2</v>
      </c>
      <c r="M15" s="97">
        <v>7.8789171537392177E-2</v>
      </c>
      <c r="N15" s="90"/>
      <c r="O15" s="89"/>
    </row>
    <row r="16" spans="1:15" ht="16.2" thickBot="1">
      <c r="A16" s="96" t="s">
        <v>74</v>
      </c>
      <c r="B16" s="95"/>
      <c r="C16" s="94"/>
      <c r="D16" s="94"/>
      <c r="E16" s="94"/>
      <c r="F16" s="94"/>
      <c r="G16" s="94"/>
      <c r="H16" s="94"/>
      <c r="I16" s="93"/>
      <c r="J16" s="92">
        <v>0.55026111807076961</v>
      </c>
      <c r="K16" s="92">
        <v>0.28190305046749847</v>
      </c>
      <c r="L16" s="92">
        <v>0.33369104116223014</v>
      </c>
      <c r="M16" s="91">
        <v>0.3188340973435162</v>
      </c>
      <c r="N16" s="90"/>
      <c r="O16" s="89"/>
    </row>
    <row r="18" spans="2:13">
      <c r="B18" s="88"/>
      <c r="C18" s="88"/>
      <c r="D18" s="88"/>
      <c r="E18" s="88"/>
      <c r="F18" s="88"/>
      <c r="G18" s="88"/>
      <c r="H18" s="88"/>
      <c r="I18" s="88"/>
      <c r="J18" s="88"/>
      <c r="K18" s="88"/>
      <c r="L18" s="88"/>
      <c r="M18" s="88"/>
    </row>
    <row r="19" spans="2:13">
      <c r="B19" s="88"/>
      <c r="C19" s="88"/>
      <c r="D19" s="88"/>
      <c r="E19" s="88"/>
      <c r="F19" s="88"/>
      <c r="G19" s="88"/>
      <c r="H19" s="88"/>
      <c r="I19" s="88"/>
      <c r="J19" s="88"/>
      <c r="K19" s="88"/>
      <c r="L19" s="88"/>
      <c r="M19" s="88"/>
    </row>
    <row r="20" spans="2:13">
      <c r="B20" s="88"/>
      <c r="C20" s="88"/>
      <c r="D20" s="88"/>
      <c r="E20" s="88"/>
      <c r="F20" s="88"/>
      <c r="G20" s="88"/>
      <c r="H20" s="88"/>
      <c r="I20" s="88"/>
      <c r="J20" s="88"/>
      <c r="K20" s="88"/>
      <c r="L20" s="88"/>
      <c r="M20" s="88"/>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F32"/>
  <sheetViews>
    <sheetView workbookViewId="0">
      <selection sqref="A1:B1"/>
    </sheetView>
  </sheetViews>
  <sheetFormatPr baseColWidth="10" defaultColWidth="10.6640625" defaultRowHeight="13.8"/>
  <cols>
    <col min="1" max="1" width="34.6640625" style="16" customWidth="1"/>
    <col min="2" max="5" width="9.44140625" style="17" customWidth="1"/>
    <col min="6" max="6" width="9.44140625" style="16" customWidth="1"/>
    <col min="7" max="16384" width="10.6640625" style="16"/>
  </cols>
  <sheetData>
    <row r="1" spans="1:6" s="8" customFormat="1" ht="20.7" customHeight="1" thickBot="1">
      <c r="A1" s="210" t="s">
        <v>411</v>
      </c>
      <c r="B1" s="211"/>
      <c r="C1" s="211"/>
      <c r="D1" s="211"/>
      <c r="E1" s="211"/>
      <c r="F1" s="212"/>
    </row>
    <row r="2" spans="1:6" ht="14.4" thickBot="1">
      <c r="A2" s="120"/>
      <c r="B2" s="38" t="str">
        <f>IF(r_des!B1="","",r_des!B1)</f>
        <v>1973-79</v>
      </c>
      <c r="C2" s="38" t="str">
        <f>IF(r_des!C1="","",r_des!C1)</f>
        <v>1983-87</v>
      </c>
      <c r="D2" s="38" t="str">
        <f>IF(r_des!D1="","",r_des!D1)</f>
        <v>1991-95</v>
      </c>
      <c r="E2" s="38" t="str">
        <f>IF(r_des!E1="","",r_des!E1)</f>
        <v>2002-09</v>
      </c>
      <c r="F2" s="187" t="str">
        <f>IF(r_des!F1="","",r_des!F1)</f>
        <v>2015-19</v>
      </c>
    </row>
    <row r="3" spans="1:6">
      <c r="A3" s="19" t="str">
        <f>IF(r_des!A2="","",r_des!A2)</f>
        <v>Age: 20-40</v>
      </c>
      <c r="B3" s="21" t="str">
        <f>IF(r_des!B2="","",r_des!B2)</f>
        <v/>
      </c>
      <c r="C3" s="21">
        <f>IF(r_des!C2="","",r_des!C2)</f>
        <v>0.47377769584482643</v>
      </c>
      <c r="D3" s="21">
        <f>IF(r_des!D2="","",r_des!D2)</f>
        <v>0.45463629020131285</v>
      </c>
      <c r="E3" s="21">
        <f>IF(r_des!E2="","",r_des!E2)</f>
        <v>0.38361104730963941</v>
      </c>
      <c r="F3" s="22">
        <f>IF(r_des!F2="","",r_des!F2)</f>
        <v>0.26574563914699062</v>
      </c>
    </row>
    <row r="4" spans="1:6">
      <c r="A4" s="19" t="str">
        <f>IF(r_des!A3="","",r_des!A3)</f>
        <v>Age: 40-60</v>
      </c>
      <c r="B4" s="21" t="str">
        <f>IF(r_des!B3="","",r_des!B3)</f>
        <v/>
      </c>
      <c r="C4" s="21">
        <f>IF(r_des!C3="","",r_des!C3)</f>
        <v>0.28715836179946669</v>
      </c>
      <c r="D4" s="21">
        <f>IF(r_des!D3="","",r_des!D3)</f>
        <v>0.3215155101042052</v>
      </c>
      <c r="E4" s="21">
        <f>IF(r_des!E3="","",r_des!E3)</f>
        <v>0.34886932264982812</v>
      </c>
      <c r="F4" s="22">
        <f>IF(r_des!F3="","",r_des!F3)</f>
        <v>0.3776385496964712</v>
      </c>
    </row>
    <row r="5" spans="1:6">
      <c r="A5" s="19" t="str">
        <f>IF(r_des!A4="","",r_des!A4)</f>
        <v>Age: 60+</v>
      </c>
      <c r="B5" s="21" t="str">
        <f>IF(r_des!B4="","",r_des!B4)</f>
        <v/>
      </c>
      <c r="C5" s="21">
        <f>IF(r_des!C4="","",r_des!C4)</f>
        <v>0.23906394235570508</v>
      </c>
      <c r="D5" s="21">
        <f>IF(r_des!D4="","",r_des!D4)</f>
        <v>0.22384819969447026</v>
      </c>
      <c r="E5" s="21">
        <f>IF(r_des!E4="","",r_des!E4)</f>
        <v>0.26751963004062723</v>
      </c>
      <c r="F5" s="22">
        <f>IF(r_des!F4="","",r_des!F4)</f>
        <v>0.35661581115652802</v>
      </c>
    </row>
    <row r="6" spans="1:6">
      <c r="A6" s="19" t="str">
        <f>IF(r_des!A5="","",r_des!A5)</f>
        <v>Subjective class: Not working class</v>
      </c>
      <c r="B6" s="21" t="str">
        <f>IF(r_des!B5="","",r_des!B5)</f>
        <v/>
      </c>
      <c r="C6" s="21">
        <f>IF(r_des!C5="","",r_des!C5)</f>
        <v>0.99658138057997592</v>
      </c>
      <c r="D6" s="21">
        <f>IF(r_des!D5="","",r_des!D5)</f>
        <v>0.9048902460095184</v>
      </c>
      <c r="E6" s="21" t="str">
        <f>IF(r_des!E5="","",r_des!E5)</f>
        <v/>
      </c>
      <c r="F6" s="22">
        <f>IF(r_des!F5="","",r_des!F5)</f>
        <v>0.39690774241255433</v>
      </c>
    </row>
    <row r="7" spans="1:6">
      <c r="A7" s="19" t="str">
        <f>IF(r_des!A6="","",r_des!A6)</f>
        <v>Education: Primary</v>
      </c>
      <c r="B7" s="21">
        <f>IF(r_des!B6="","",r_des!B6)</f>
        <v>0.77700000000000002</v>
      </c>
      <c r="C7" s="21">
        <f>IF(r_des!C6="","",r_des!C6)</f>
        <v>0.66149372807609053</v>
      </c>
      <c r="D7" s="21">
        <f>IF(r_des!D6="","",r_des!D6)</f>
        <v>0.67611078333666663</v>
      </c>
      <c r="E7" s="21">
        <f>IF(r_des!E6="","",r_des!E6)</f>
        <v>0.37670445743057906</v>
      </c>
      <c r="F7" s="22">
        <f>IF(r_des!F6="","",r_des!F6)</f>
        <v>0.36249106278315735</v>
      </c>
    </row>
    <row r="8" spans="1:6">
      <c r="A8" s="19" t="str">
        <f>IF(r_des!A7="","",r_des!A7)</f>
        <v>Education: Secondary</v>
      </c>
      <c r="B8" s="21">
        <f>IF(r_des!B7="","",r_des!B7)</f>
        <v>0.18</v>
      </c>
      <c r="C8" s="21">
        <f>IF(r_des!C7="","",r_des!C7)</f>
        <v>0.25412470057676323</v>
      </c>
      <c r="D8" s="21">
        <f>IF(r_des!D7="","",r_des!D7)</f>
        <v>0.21944212726209814</v>
      </c>
      <c r="E8" s="21">
        <f>IF(r_des!E7="","",r_des!E7)</f>
        <v>0.45447165082210533</v>
      </c>
      <c r="F8" s="22">
        <f>IF(r_des!F7="","",r_des!F7)</f>
        <v>0.48299817299098957</v>
      </c>
    </row>
    <row r="9" spans="1:6">
      <c r="A9" s="19" t="str">
        <f>IF(r_des!A8="","",r_des!A8)</f>
        <v>Education: Tertiary</v>
      </c>
      <c r="B9" s="21">
        <f>IF(r_des!B8="","",r_des!B8)</f>
        <v>4.2999999999999997E-2</v>
      </c>
      <c r="C9" s="21">
        <f>IF(r_des!C8="","",r_des!C8)</f>
        <v>8.4381571347143816E-2</v>
      </c>
      <c r="D9" s="21">
        <f>IF(r_des!D8="","",r_des!D8)</f>
        <v>0.10444708940122924</v>
      </c>
      <c r="E9" s="21">
        <f>IF(r_des!E8="","",r_des!E8)</f>
        <v>0.16882389174741999</v>
      </c>
      <c r="F9" s="22">
        <f>IF(r_des!F8="","",r_des!F8)</f>
        <v>0.15451076422584342</v>
      </c>
    </row>
    <row r="10" spans="1:6">
      <c r="A10" s="19" t="str">
        <f>IF(r_des!A9="","",r_des!A9)</f>
        <v>Employment status: Employed</v>
      </c>
      <c r="B10" s="21" t="str">
        <f>IF(r_des!B9="","",r_des!B9)</f>
        <v/>
      </c>
      <c r="C10" s="21">
        <f>IF(r_des!C9="","",r_des!C9)</f>
        <v>0.51493585113075679</v>
      </c>
      <c r="D10" s="21">
        <f>IF(r_des!D9="","",r_des!D9)</f>
        <v>0.5706149704880138</v>
      </c>
      <c r="E10" s="21">
        <f>IF(r_des!E9="","",r_des!E9)</f>
        <v>0.53998192931330979</v>
      </c>
      <c r="F10" s="22">
        <f>IF(r_des!F9="","",r_des!F9)</f>
        <v>0.48918555869859798</v>
      </c>
    </row>
    <row r="11" spans="1:6">
      <c r="A11" s="19" t="str">
        <f>IF(r_des!A10="","",r_des!A10)</f>
        <v>Employment status: Unemployed</v>
      </c>
      <c r="B11" s="21" t="str">
        <f>IF(r_des!B10="","",r_des!B10)</f>
        <v/>
      </c>
      <c r="C11" s="21">
        <f>IF(r_des!C10="","",r_des!C10)</f>
        <v>4.4369323765388685E-2</v>
      </c>
      <c r="D11" s="21">
        <f>IF(r_des!D10="","",r_des!D10)</f>
        <v>3.5067656030196195E-2</v>
      </c>
      <c r="E11" s="21">
        <f>IF(r_des!E10="","",r_des!E10)</f>
        <v>8.5101723009526245E-2</v>
      </c>
      <c r="F11" s="22">
        <f>IF(r_des!F10="","",r_des!F10)</f>
        <v>0.11131831763029067</v>
      </c>
    </row>
    <row r="12" spans="1:6">
      <c r="A12" s="19" t="str">
        <f>IF(r_des!A11="","",r_des!A11)</f>
        <v>Employment status: Inactive</v>
      </c>
      <c r="B12" s="21" t="str">
        <f>IF(r_des!B11="","",r_des!B11)</f>
        <v/>
      </c>
      <c r="C12" s="21">
        <f>IF(r_des!C11="","",r_des!C11)</f>
        <v>0.440694825103851</v>
      </c>
      <c r="D12" s="21">
        <f>IF(r_des!D11="","",r_des!D11)</f>
        <v>0.39431737348177842</v>
      </c>
      <c r="E12" s="21">
        <f>IF(r_des!E11="","",r_des!E11)</f>
        <v>0.37491634767726018</v>
      </c>
      <c r="F12" s="22">
        <f>IF(r_des!F11="","",r_des!F11)</f>
        <v>0.39949612367110071</v>
      </c>
    </row>
    <row r="13" spans="1:6">
      <c r="A13" s="19" t="str">
        <f>IF(r_des!A12="","",r_des!A12)</f>
        <v>Marital status: Married or with partner</v>
      </c>
      <c r="B13" s="21" t="str">
        <f>IF(r_des!B12="","",r_des!B12)</f>
        <v/>
      </c>
      <c r="C13" s="21">
        <f>IF(r_des!C12="","",r_des!C12)</f>
        <v>0.72820836669575739</v>
      </c>
      <c r="D13" s="21">
        <f>IF(r_des!D12="","",r_des!D12)</f>
        <v>0.72970196597517889</v>
      </c>
      <c r="E13" s="21">
        <f>IF(r_des!E12="","",r_des!E12)</f>
        <v>0.63558269306849857</v>
      </c>
      <c r="F13" s="22">
        <f>IF(r_des!F12="","",r_des!F12)</f>
        <v>0.59141381792558534</v>
      </c>
    </row>
    <row r="14" spans="1:6">
      <c r="A14" s="19" t="str">
        <f>IF(r_des!A13="","",r_des!A13)</f>
        <v>Region: North</v>
      </c>
      <c r="B14" s="21" t="str">
        <f>IF(r_des!B13="","",r_des!B13)</f>
        <v/>
      </c>
      <c r="C14" s="21">
        <f>IF(r_des!C13="","",r_des!C13)</f>
        <v>0.48194611529333431</v>
      </c>
      <c r="D14" s="21">
        <f>IF(r_des!D13="","",r_des!D13)</f>
        <v>0.48632337343790433</v>
      </c>
      <c r="E14" s="21">
        <f>IF(r_des!E13="","",r_des!E13)</f>
        <v>0.38045878726722016</v>
      </c>
      <c r="F14" s="22">
        <f>IF(r_des!F13="","",r_des!F13)</f>
        <v>0.35301353687491877</v>
      </c>
    </row>
    <row r="15" spans="1:6">
      <c r="A15" s="19" t="str">
        <f>IF(r_des!A14="","",r_des!A14)</f>
        <v>Region: Center</v>
      </c>
      <c r="B15" s="21" t="str">
        <f>IF(r_des!B14="","",r_des!B14)</f>
        <v/>
      </c>
      <c r="C15" s="21">
        <f>IF(r_des!C14="","",r_des!C14)</f>
        <v>0.11407245049265334</v>
      </c>
      <c r="D15" s="21">
        <f>IF(r_des!D14="","",r_des!D14)</f>
        <v>0.11530703510253608</v>
      </c>
      <c r="E15" s="21">
        <f>IF(r_des!E14="","",r_des!E14)</f>
        <v>0.19836784301078153</v>
      </c>
      <c r="F15" s="22">
        <f>IF(r_des!F14="","",r_des!F14)</f>
        <v>0.23362381222328338</v>
      </c>
    </row>
    <row r="16" spans="1:6">
      <c r="A16" s="19" t="str">
        <f>IF(r_des!A15="","",r_des!A15)</f>
        <v>Region: Lisbon</v>
      </c>
      <c r="B16" s="21" t="str">
        <f>IF(r_des!B15="","",r_des!B15)</f>
        <v/>
      </c>
      <c r="C16" s="21">
        <f>IF(r_des!C15="","",r_des!C15)</f>
        <v>0.31276230582327891</v>
      </c>
      <c r="D16" s="21">
        <f>IF(r_des!D15="","",r_des!D15)</f>
        <v>0.31047847775093645</v>
      </c>
      <c r="E16" s="21">
        <f>IF(r_des!E15="","",r_des!E15)</f>
        <v>0.31993980933455984</v>
      </c>
      <c r="F16" s="22">
        <f>IF(r_des!F15="","",r_des!F15)</f>
        <v>0.29207143025371918</v>
      </c>
    </row>
    <row r="17" spans="1:6">
      <c r="A17" s="19" t="str">
        <f>IF(r_des!A16="","",r_des!A16)</f>
        <v>Region: Alentejo</v>
      </c>
      <c r="B17" s="21" t="str">
        <f>IF(r_des!B16="","",r_des!B16)</f>
        <v/>
      </c>
      <c r="C17" s="21">
        <f>IF(r_des!C16="","",r_des!C16)</f>
        <v>5.2347166979127502E-2</v>
      </c>
      <c r="D17" s="21">
        <f>IF(r_des!D16="","",r_des!D16)</f>
        <v>5.1021443166108293E-2</v>
      </c>
      <c r="E17" s="21">
        <f>IF(r_des!E16="","",r_des!E16)</f>
        <v>6.5337844112668242E-2</v>
      </c>
      <c r="F17" s="22">
        <f>IF(r_des!F16="","",r_des!F16)</f>
        <v>7.5479952358936078E-2</v>
      </c>
    </row>
    <row r="18" spans="1:6">
      <c r="A18" s="19" t="str">
        <f>IF(r_des!A17="","",r_des!A17)</f>
        <v>Region: Algarve</v>
      </c>
      <c r="B18" s="21" t="str">
        <f>IF(r_des!B17="","",r_des!B17)</f>
        <v/>
      </c>
      <c r="C18" s="21">
        <f>IF(r_des!C17="","",r_des!C17)</f>
        <v>3.8871961411605656E-2</v>
      </c>
      <c r="D18" s="21">
        <f>IF(r_des!D17="","",r_des!D17)</f>
        <v>3.6869670542515123E-2</v>
      </c>
      <c r="E18" s="21">
        <f>IF(r_des!E17="","",r_des!E17)</f>
        <v>3.5895716274868476E-2</v>
      </c>
      <c r="F18" s="22">
        <f>IF(r_des!F17="","",r_des!F17)</f>
        <v>4.5811268289134961E-2</v>
      </c>
    </row>
    <row r="19" spans="1:6">
      <c r="A19" s="19" t="str">
        <f>IF(r_des!A18="","",r_des!A18)</f>
        <v>Religion: No religion</v>
      </c>
      <c r="B19" s="21" t="str">
        <f>IF(r_des!B18="","",r_des!B18)</f>
        <v/>
      </c>
      <c r="C19" s="21">
        <f>IF(r_des!C18="","",r_des!C18)</f>
        <v>4.5551147318663165E-2</v>
      </c>
      <c r="D19" s="21">
        <f>IF(r_des!D18="","",r_des!D18)</f>
        <v>8.2984912968985622E-2</v>
      </c>
      <c r="E19" s="21">
        <f>IF(r_des!E18="","",r_des!E18)</f>
        <v>5.100126368227488E-2</v>
      </c>
      <c r="F19" s="22">
        <f>IF(r_des!F18="","",r_des!F18)</f>
        <v>0.11321790433531757</v>
      </c>
    </row>
    <row r="20" spans="1:6">
      <c r="A20" s="19" t="str">
        <f>IF(r_des!A19="","",r_des!A19)</f>
        <v>Religion: Catholic</v>
      </c>
      <c r="B20" s="21" t="str">
        <f>IF(r_des!B19="","",r_des!B19)</f>
        <v/>
      </c>
      <c r="C20" s="21">
        <f>IF(r_des!C19="","",r_des!C19)</f>
        <v>0.92779376443620276</v>
      </c>
      <c r="D20" s="21">
        <f>IF(r_des!D19="","",r_des!D19)</f>
        <v>0.88982366312631622</v>
      </c>
      <c r="E20" s="21">
        <f>IF(r_des!E19="","",r_des!E19)</f>
        <v>0.90498498891503076</v>
      </c>
      <c r="F20" s="22">
        <f>IF(r_des!F19="","",r_des!F19)</f>
        <v>0.83701268472747992</v>
      </c>
    </row>
    <row r="21" spans="1:6">
      <c r="A21" s="19" t="str">
        <f>IF(r_des!A20="","",r_des!A20)</f>
        <v>Religion: Other</v>
      </c>
      <c r="B21" s="21" t="str">
        <f>IF(r_des!B20="","",r_des!B20)</f>
        <v/>
      </c>
      <c r="C21" s="21">
        <f>IF(r_des!C20="","",r_des!C20)</f>
        <v>2.6655088245134476E-2</v>
      </c>
      <c r="D21" s="21">
        <f>IF(r_des!D20="","",r_des!D20)</f>
        <v>2.7191423904696709E-2</v>
      </c>
      <c r="E21" s="21">
        <f>IF(r_des!E20="","",r_des!E20)</f>
        <v>4.4013747402717095E-2</v>
      </c>
      <c r="F21" s="22">
        <f>IF(r_des!F20="","",r_des!F20)</f>
        <v>4.9769410937199152E-2</v>
      </c>
    </row>
    <row r="22" spans="1:6">
      <c r="A22" s="19" t="str">
        <f>IF(r_des!A21="","",r_des!A21)</f>
        <v>Church attendance: Never</v>
      </c>
      <c r="B22" s="21" t="str">
        <f>IF(r_des!B21="","",r_des!B21)</f>
        <v/>
      </c>
      <c r="C22" s="21">
        <f>IF(r_des!C21="","",r_des!C21)</f>
        <v>0.16239979144839001</v>
      </c>
      <c r="D22" s="21">
        <f>IF(r_des!D21="","",r_des!D21)</f>
        <v>8.3134738502784605E-2</v>
      </c>
      <c r="E22" s="21">
        <f>IF(r_des!E21="","",r_des!E21)</f>
        <v>0.14475912904898788</v>
      </c>
      <c r="F22" s="22">
        <f>IF(r_des!F21="","",r_des!F21)</f>
        <v>0.17995630727477507</v>
      </c>
    </row>
    <row r="23" spans="1:6">
      <c r="A23" s="19" t="str">
        <f>IF(r_des!A22="","",r_des!A22)</f>
        <v>Church attendance: Less than monthly</v>
      </c>
      <c r="B23" s="21" t="str">
        <f>IF(r_des!B22="","",r_des!B22)</f>
        <v/>
      </c>
      <c r="C23" s="21">
        <f>IF(r_des!C22="","",r_des!C22)</f>
        <v>0.36806528430853935</v>
      </c>
      <c r="D23" s="21">
        <f>IF(r_des!D22="","",r_des!D22)</f>
        <v>0.62373670771283629</v>
      </c>
      <c r="E23" s="21">
        <f>IF(r_des!E22="","",r_des!E22)</f>
        <v>0.34584502580895943</v>
      </c>
      <c r="F23" s="22">
        <f>IF(r_des!F22="","",r_des!F22)</f>
        <v>0.47371102867508252</v>
      </c>
    </row>
    <row r="24" spans="1:6">
      <c r="A24" s="19" t="str">
        <f>IF(r_des!A23="","",r_des!A23)</f>
        <v>Church attendance: Monthly or more</v>
      </c>
      <c r="B24" s="21" t="str">
        <f>IF(r_des!B23="","",r_des!B23)</f>
        <v/>
      </c>
      <c r="C24" s="21">
        <f>IF(r_des!C23="","",r_des!C23)</f>
        <v>0.46953492424307186</v>
      </c>
      <c r="D24" s="21">
        <f>IF(r_des!D23="","",r_des!D23)</f>
        <v>0.29312855378437019</v>
      </c>
      <c r="E24" s="21">
        <f>IF(r_des!E23="","",r_des!E23)</f>
        <v>0.5093958451421422</v>
      </c>
      <c r="F24" s="22">
        <f>IF(r_des!F23="","",r_des!F23)</f>
        <v>0.34633266405013602</v>
      </c>
    </row>
    <row r="25" spans="1:6">
      <c r="A25" s="19" t="str">
        <f>IF(r_des!A24="","",r_des!A24)</f>
        <v>Rural-urban: Rural areas</v>
      </c>
      <c r="B25" s="21" t="str">
        <f>IF(r_des!B24="","",r_des!B24)</f>
        <v/>
      </c>
      <c r="C25" s="21">
        <f>IF(r_des!C24="","",r_des!C24)</f>
        <v>0.52791387913503873</v>
      </c>
      <c r="D25" s="21">
        <f>IF(r_des!D24="","",r_des!D24)</f>
        <v>0.50019726974158585</v>
      </c>
      <c r="E25" s="21">
        <f>IF(r_des!E24="","",r_des!E24)</f>
        <v>0.32782982472502709</v>
      </c>
      <c r="F25" s="22">
        <f>IF(r_des!F24="","",r_des!F24)</f>
        <v>0.29574630643199074</v>
      </c>
    </row>
    <row r="26" spans="1:6">
      <c r="A26" s="19" t="s">
        <v>421</v>
      </c>
      <c r="B26" s="21" t="str">
        <f>IF(r_des!B25="","",r_des!B25)</f>
        <v/>
      </c>
      <c r="C26" s="21" t="str">
        <f>IF(r_des!C25="","",r_des!C25)</f>
        <v/>
      </c>
      <c r="D26" s="21" t="str">
        <f>IF(r_des!D25="","",r_des!D25)</f>
        <v/>
      </c>
      <c r="E26" s="21">
        <f>IF(r_des!E25="","",r_des!E25)</f>
        <v>0.19145591208190352</v>
      </c>
      <c r="F26" s="22">
        <f>IF(r_des!F25="","",r_des!F25)</f>
        <v>0.14262431133155276</v>
      </c>
    </row>
    <row r="27" spans="1:6">
      <c r="A27" s="19" t="str">
        <f>IF(r_des!A26="","",r_des!A26)</f>
        <v>Gender: Man</v>
      </c>
      <c r="B27" s="21" t="str">
        <f>IF(r_des!B26="","",r_des!B26)</f>
        <v/>
      </c>
      <c r="C27" s="21">
        <f>IF(r_des!C26="","",r_des!C26)</f>
        <v>0.47804160932845602</v>
      </c>
      <c r="D27" s="21">
        <f>IF(r_des!D26="","",r_des!D26)</f>
        <v>0.50653097822000337</v>
      </c>
      <c r="E27" s="21">
        <f>IF(r_des!E26="","",r_des!E26)</f>
        <v>0.44526332813416764</v>
      </c>
      <c r="F27" s="22">
        <f>IF(r_des!F26="","",r_des!F26)</f>
        <v>0.44444558606079254</v>
      </c>
    </row>
    <row r="28" spans="1:6">
      <c r="A28" s="19" t="str">
        <f>IF(r_des!A27="","",r_des!A27)</f>
        <v>Union membership: Yes</v>
      </c>
      <c r="B28" s="21" t="str">
        <f>IF(r_des!B27="","",r_des!B27)</f>
        <v/>
      </c>
      <c r="C28" s="21">
        <f>IF(r_des!C27="","",r_des!C27)</f>
        <v>9.9067026703434508E-2</v>
      </c>
      <c r="D28" s="21">
        <f>IF(r_des!D27="","",r_des!D27)</f>
        <v>7.6613058558667915E-2</v>
      </c>
      <c r="E28" s="21">
        <f>IF(r_des!E27="","",r_des!E27)</f>
        <v>0.10453636389479687</v>
      </c>
      <c r="F28" s="22">
        <f>IF(r_des!F27="","",r_des!F27)</f>
        <v>5.1193230339899642E-2</v>
      </c>
    </row>
    <row r="29" spans="1:6">
      <c r="A29" s="19" t="str">
        <f>IF(r_des!A28="","",r_des!A28)</f>
        <v>Country of birth: Portugal</v>
      </c>
      <c r="B29" s="21" t="str">
        <f>IF(r_des!B28="","",r_des!B28)</f>
        <v/>
      </c>
      <c r="C29" s="21" t="str">
        <f>IF(r_des!C28="","",r_des!C28)</f>
        <v/>
      </c>
      <c r="D29" s="21" t="str">
        <f>IF(r_des!D28="","",r_des!D28)</f>
        <v/>
      </c>
      <c r="E29" s="21" t="str">
        <f>IF(r_des!E28="","",r_des!E28)</f>
        <v/>
      </c>
      <c r="F29" s="22">
        <f>IF(r_des!F28="","",r_des!F28)</f>
        <v>0.95018509206824608</v>
      </c>
    </row>
    <row r="30" spans="1:6">
      <c r="A30" s="19" t="str">
        <f>IF(r_des!A29="","",r_des!A29)</f>
        <v>Country of birth: Brazil</v>
      </c>
      <c r="B30" s="21" t="str">
        <f>IF(r_des!B29="","",r_des!B29)</f>
        <v/>
      </c>
      <c r="C30" s="21" t="str">
        <f>IF(r_des!C29="","",r_des!C29)</f>
        <v/>
      </c>
      <c r="D30" s="21" t="str">
        <f>IF(r_des!D29="","",r_des!D29)</f>
        <v/>
      </c>
      <c r="E30" s="21" t="str">
        <f>IF(r_des!E29="","",r_des!E29)</f>
        <v/>
      </c>
      <c r="F30" s="22">
        <f>IF(r_des!F29="","",r_des!F29)</f>
        <v>2.2645458704493696E-2</v>
      </c>
    </row>
    <row r="31" spans="1:6" ht="14.4" thickBot="1">
      <c r="A31" s="19" t="str">
        <f>IF(r_des!A30="","",r_des!A30)</f>
        <v>Country of birth: Other ex-colony</v>
      </c>
      <c r="B31" s="21" t="str">
        <f>IF(r_des!B30="","",r_des!B30)</f>
        <v/>
      </c>
      <c r="C31" s="21" t="str">
        <f>IF(r_des!C30="","",r_des!C30)</f>
        <v/>
      </c>
      <c r="D31" s="21" t="str">
        <f>IF(r_des!D30="","",r_des!D30)</f>
        <v/>
      </c>
      <c r="E31" s="21" t="str">
        <f>IF(r_des!E30="","",r_des!E30)</f>
        <v/>
      </c>
      <c r="F31" s="22">
        <f>IF(r_des!F30="","",r_des!F30)</f>
        <v>2.7169449227258453E-2</v>
      </c>
    </row>
    <row r="32" spans="1:6" ht="36" customHeight="1" thickBot="1">
      <c r="A32" s="213" t="s">
        <v>272</v>
      </c>
      <c r="B32" s="216"/>
      <c r="C32" s="216"/>
      <c r="D32" s="216"/>
      <c r="E32" s="216"/>
      <c r="F32" s="217"/>
    </row>
  </sheetData>
  <mergeCells count="2">
    <mergeCell ref="A32:F32"/>
    <mergeCell ref="A1:F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tabColor theme="1"/>
  </sheetPr>
  <dimension ref="A1:L17"/>
  <sheetViews>
    <sheetView workbookViewId="0">
      <selection activeCell="C78" sqref="C78"/>
    </sheetView>
  </sheetViews>
  <sheetFormatPr baseColWidth="10" defaultColWidth="8.6640625" defaultRowHeight="14.4"/>
  <sheetData>
    <row r="1" spans="1:12">
      <c r="A1" t="s">
        <v>92</v>
      </c>
      <c r="B1" t="s">
        <v>255</v>
      </c>
      <c r="C1" t="s">
        <v>256</v>
      </c>
      <c r="D1" t="s">
        <v>257</v>
      </c>
      <c r="E1" t="s">
        <v>258</v>
      </c>
      <c r="F1" t="s">
        <v>259</v>
      </c>
      <c r="G1" t="s">
        <v>260</v>
      </c>
      <c r="H1" t="s">
        <v>261</v>
      </c>
      <c r="I1" t="s">
        <v>262</v>
      </c>
      <c r="J1" t="s">
        <v>263</v>
      </c>
      <c r="K1" t="s">
        <v>0</v>
      </c>
      <c r="L1" t="s">
        <v>1</v>
      </c>
    </row>
    <row r="2" spans="1:12">
      <c r="A2">
        <v>1975</v>
      </c>
      <c r="B2">
        <v>0.37869999999999998</v>
      </c>
      <c r="C2">
        <v>0.1246</v>
      </c>
      <c r="F2">
        <v>0.34570000000000001</v>
      </c>
      <c r="G2">
        <v>7.3700000000000015E-2</v>
      </c>
      <c r="H2">
        <v>7.9000000000000008E-3</v>
      </c>
      <c r="I2">
        <v>6.9400000000000073E-2</v>
      </c>
      <c r="J2">
        <v>0</v>
      </c>
      <c r="K2">
        <v>0.57699999999999996</v>
      </c>
      <c r="L2">
        <v>0.35359999999999997</v>
      </c>
    </row>
    <row r="3" spans="1:12">
      <c r="A3">
        <v>1976</v>
      </c>
      <c r="B3">
        <v>0.34889999999999999</v>
      </c>
      <c r="C3">
        <v>0.14679999999999999</v>
      </c>
      <c r="F3">
        <v>0.40850000000000003</v>
      </c>
      <c r="G3">
        <v>2.6799999999999997E-2</v>
      </c>
      <c r="H3">
        <v>2.2099999999999998E-2</v>
      </c>
      <c r="I3">
        <v>4.6899999999999997E-2</v>
      </c>
      <c r="J3">
        <v>0</v>
      </c>
      <c r="K3">
        <v>0.52249999999999996</v>
      </c>
      <c r="L3">
        <v>0.43060000000000004</v>
      </c>
    </row>
    <row r="4" spans="1:12">
      <c r="A4">
        <v>1979</v>
      </c>
      <c r="B4">
        <v>0.27329999999999999</v>
      </c>
      <c r="C4">
        <v>0.19690000000000002</v>
      </c>
      <c r="F4">
        <v>0.45260000000000006</v>
      </c>
      <c r="G4">
        <v>1.61E-2</v>
      </c>
      <c r="H4">
        <v>3.39E-2</v>
      </c>
      <c r="I4">
        <v>2.7200000000000002E-2</v>
      </c>
      <c r="J4">
        <v>0</v>
      </c>
      <c r="K4">
        <v>0.48629999999999995</v>
      </c>
      <c r="L4">
        <v>0.48650000000000004</v>
      </c>
    </row>
    <row r="5" spans="1:12">
      <c r="A5">
        <v>1980</v>
      </c>
      <c r="B5">
        <v>0.27760000000000001</v>
      </c>
      <c r="C5">
        <v>0.1734</v>
      </c>
      <c r="F5">
        <v>0.47589999999999999</v>
      </c>
      <c r="G5">
        <v>2.58E-2</v>
      </c>
      <c r="H5">
        <v>2.4299999999999999E-2</v>
      </c>
      <c r="I5">
        <v>2.300000000000002E-2</v>
      </c>
      <c r="J5">
        <v>0</v>
      </c>
      <c r="K5">
        <v>0.4768</v>
      </c>
      <c r="L5">
        <v>0.50019999999999998</v>
      </c>
    </row>
    <row r="6" spans="1:12">
      <c r="A6">
        <v>1983</v>
      </c>
      <c r="B6">
        <v>0.36109999999999998</v>
      </c>
      <c r="C6">
        <v>0.18440000000000001</v>
      </c>
      <c r="F6">
        <v>0.40279999999999999</v>
      </c>
      <c r="G6">
        <v>1.4199999999999999E-2</v>
      </c>
      <c r="H6">
        <v>1.1699999999999999E-2</v>
      </c>
      <c r="I6">
        <v>2.5800000000000156E-2</v>
      </c>
      <c r="J6">
        <v>5.1699999999999982E-2</v>
      </c>
      <c r="K6">
        <v>0.55969999999999998</v>
      </c>
      <c r="L6">
        <v>0.41449999999999987</v>
      </c>
    </row>
    <row r="7" spans="1:12">
      <c r="A7">
        <v>1985</v>
      </c>
      <c r="B7">
        <v>0.2077</v>
      </c>
      <c r="C7">
        <v>0.1583</v>
      </c>
      <c r="E7">
        <v>0.17919999999999997</v>
      </c>
      <c r="F7">
        <v>0.39829999999999999</v>
      </c>
      <c r="G7">
        <v>1.1600000000000001E-2</v>
      </c>
      <c r="H7">
        <v>1.9900000000000001E-2</v>
      </c>
      <c r="I7">
        <v>2.5000000000000022E-2</v>
      </c>
      <c r="J7">
        <v>5.6500000000000147E-2</v>
      </c>
      <c r="K7">
        <v>0.55679999999999996</v>
      </c>
      <c r="L7">
        <v>0.41820000000000002</v>
      </c>
    </row>
    <row r="8" spans="1:12">
      <c r="A8">
        <v>1987</v>
      </c>
      <c r="B8">
        <v>0.22239999999999999</v>
      </c>
      <c r="C8">
        <v>0.12509999999999999</v>
      </c>
      <c r="E8">
        <v>4.9100000000000005E-2</v>
      </c>
      <c r="F8">
        <v>0.55069999999999997</v>
      </c>
      <c r="G8">
        <v>1.6399999999999998E-2</v>
      </c>
      <c r="H8">
        <v>1.4499999999999999E-2</v>
      </c>
      <c r="I8">
        <v>2.1800000000000153E-2</v>
      </c>
      <c r="J8">
        <v>5.4300000000000175E-2</v>
      </c>
      <c r="K8">
        <v>0.41299999999999992</v>
      </c>
      <c r="L8">
        <v>0.56519999999999992</v>
      </c>
    </row>
    <row r="9" spans="1:12">
      <c r="A9">
        <v>1991</v>
      </c>
      <c r="B9">
        <v>0.2913</v>
      </c>
      <c r="C9">
        <v>9.6499999999999989E-2</v>
      </c>
      <c r="E9">
        <v>6.0999999999999995E-3</v>
      </c>
      <c r="F9">
        <v>0.55469999999999997</v>
      </c>
      <c r="G9">
        <v>1.4299999999999997E-2</v>
      </c>
      <c r="H9">
        <v>1.7899999999999999E-2</v>
      </c>
      <c r="I9">
        <v>1.9200000000000106E-2</v>
      </c>
      <c r="J9">
        <v>0</v>
      </c>
      <c r="K9">
        <v>0.40819999999999995</v>
      </c>
      <c r="L9">
        <v>0.5726</v>
      </c>
    </row>
    <row r="10" spans="1:12">
      <c r="A10">
        <v>1995</v>
      </c>
      <c r="B10">
        <v>0.43759999999999999</v>
      </c>
      <c r="C10">
        <v>9.2699999999999991E-2</v>
      </c>
      <c r="F10">
        <v>0.43269999999999997</v>
      </c>
      <c r="G10">
        <v>8.6000000000000017E-3</v>
      </c>
      <c r="H10">
        <v>9.1999999999999998E-3</v>
      </c>
      <c r="I10">
        <v>1.9199999999999995E-2</v>
      </c>
      <c r="J10">
        <v>0</v>
      </c>
      <c r="K10">
        <v>0.53890000000000005</v>
      </c>
      <c r="L10">
        <v>0.44189999999999996</v>
      </c>
    </row>
    <row r="11" spans="1:12">
      <c r="A11">
        <v>1999</v>
      </c>
      <c r="B11">
        <v>0.44060000000000005</v>
      </c>
      <c r="C11">
        <v>9.7299999999999998E-2</v>
      </c>
      <c r="D11">
        <v>2.4399999999999998E-2</v>
      </c>
      <c r="F11">
        <v>0.40970000000000001</v>
      </c>
      <c r="G11">
        <v>2.3E-3</v>
      </c>
      <c r="H11">
        <v>5.7999999999999996E-3</v>
      </c>
      <c r="I11">
        <v>1.9899999999999973E-2</v>
      </c>
      <c r="J11">
        <v>0</v>
      </c>
      <c r="K11">
        <v>0.56459999999999999</v>
      </c>
      <c r="L11">
        <v>0.41550000000000004</v>
      </c>
    </row>
    <row r="12" spans="1:12">
      <c r="A12">
        <v>2002</v>
      </c>
      <c r="B12">
        <v>0.37790000000000001</v>
      </c>
      <c r="C12">
        <v>7.6000000000000012E-2</v>
      </c>
      <c r="D12">
        <v>2.81E-2</v>
      </c>
      <c r="F12">
        <v>0.49160000000000004</v>
      </c>
      <c r="G12">
        <v>8.0000000000000004E-4</v>
      </c>
      <c r="H12">
        <v>5.7999999999999996E-3</v>
      </c>
      <c r="I12">
        <v>1.9800000000000095E-2</v>
      </c>
      <c r="J12">
        <v>0</v>
      </c>
      <c r="K12">
        <v>0.48279999999999995</v>
      </c>
      <c r="L12">
        <v>0.49740000000000001</v>
      </c>
    </row>
    <row r="13" spans="1:12">
      <c r="A13">
        <v>2005</v>
      </c>
      <c r="B13">
        <v>0.45030000000000003</v>
      </c>
      <c r="C13">
        <v>8.3799999999999986E-2</v>
      </c>
      <c r="D13">
        <v>6.3500000000000001E-2</v>
      </c>
      <c r="F13">
        <v>0.36009999999999998</v>
      </c>
      <c r="G13">
        <v>1.2999999999999999E-3</v>
      </c>
      <c r="H13">
        <v>1.1599999999999999E-2</v>
      </c>
      <c r="I13">
        <v>2.9399999999999982E-2</v>
      </c>
      <c r="J13">
        <v>0</v>
      </c>
      <c r="K13">
        <v>0.5989000000000001</v>
      </c>
      <c r="L13">
        <v>0.37169999999999992</v>
      </c>
    </row>
    <row r="14" spans="1:12">
      <c r="A14">
        <v>2009</v>
      </c>
      <c r="B14">
        <v>0.36559999999999993</v>
      </c>
      <c r="C14">
        <v>8.7900000000000006E-2</v>
      </c>
      <c r="D14">
        <v>9.8100000000000007E-2</v>
      </c>
      <c r="F14">
        <v>0.39810000000000012</v>
      </c>
      <c r="G14">
        <v>1.6999999999999999E-3</v>
      </c>
      <c r="H14">
        <v>1.7799999999999996E-2</v>
      </c>
      <c r="I14">
        <v>3.0799999999999939E-2</v>
      </c>
      <c r="J14">
        <v>0</v>
      </c>
      <c r="K14">
        <v>0.55330000000000001</v>
      </c>
      <c r="L14">
        <v>0.41590000000000005</v>
      </c>
    </row>
    <row r="15" spans="1:12">
      <c r="A15">
        <v>2011</v>
      </c>
      <c r="B15">
        <v>0.28050000000000003</v>
      </c>
      <c r="C15">
        <v>9.0200000000000002E-2</v>
      </c>
      <c r="D15">
        <v>5.1699999999999996E-2</v>
      </c>
      <c r="F15">
        <v>0.50629999999999997</v>
      </c>
      <c r="G15">
        <v>1.5600000000000003E-2</v>
      </c>
      <c r="H15">
        <v>1.47E-2</v>
      </c>
      <c r="I15">
        <v>4.1000000000000036E-2</v>
      </c>
      <c r="J15">
        <v>0</v>
      </c>
      <c r="K15">
        <v>0.43800000000000006</v>
      </c>
      <c r="L15">
        <v>0.52099999999999991</v>
      </c>
    </row>
    <row r="16" spans="1:12">
      <c r="A16">
        <v>2015</v>
      </c>
      <c r="B16">
        <v>0.32319999999999999</v>
      </c>
      <c r="C16">
        <v>9.3599999999999989E-2</v>
      </c>
      <c r="D16">
        <v>0.10190000000000002</v>
      </c>
      <c r="F16">
        <v>0.38840000000000002</v>
      </c>
      <c r="G16">
        <v>2.7900000000000001E-2</v>
      </c>
      <c r="H16">
        <v>2.76E-2</v>
      </c>
      <c r="I16">
        <v>3.7399999999999989E-2</v>
      </c>
      <c r="J16">
        <v>0</v>
      </c>
      <c r="K16">
        <v>0.54659999999999997</v>
      </c>
      <c r="L16">
        <v>0.41600000000000004</v>
      </c>
    </row>
    <row r="17" spans="1:12">
      <c r="A17">
        <v>2019</v>
      </c>
      <c r="B17">
        <v>0.38200000000000001</v>
      </c>
      <c r="C17">
        <v>6.6600000000000006E-2</v>
      </c>
      <c r="D17">
        <v>0.10009999999999999</v>
      </c>
      <c r="F17">
        <v>0.34437000000000006</v>
      </c>
      <c r="G17">
        <v>3.49E-2</v>
      </c>
      <c r="H17">
        <v>1.3500000000000002E-2</v>
      </c>
      <c r="I17">
        <v>5.8530000000000026E-2</v>
      </c>
      <c r="J17">
        <v>0</v>
      </c>
      <c r="K17">
        <v>0.58360000000000001</v>
      </c>
      <c r="L17">
        <v>0.35786999999999997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2">
    <tabColor theme="1"/>
  </sheetPr>
  <dimension ref="A1:K44"/>
  <sheetViews>
    <sheetView workbookViewId="0"/>
  </sheetViews>
  <sheetFormatPr baseColWidth="10" defaultColWidth="8.6640625" defaultRowHeight="14.4"/>
  <sheetData>
    <row r="1" spans="1:11">
      <c r="A1" t="s">
        <v>114</v>
      </c>
      <c r="B1" t="s">
        <v>83</v>
      </c>
      <c r="C1" t="s">
        <v>140</v>
      </c>
      <c r="D1" t="s">
        <v>84</v>
      </c>
      <c r="E1" t="s">
        <v>141</v>
      </c>
      <c r="F1" t="s">
        <v>142</v>
      </c>
      <c r="G1" t="s">
        <v>143</v>
      </c>
      <c r="H1" t="s">
        <v>144</v>
      </c>
      <c r="I1" t="s">
        <v>145</v>
      </c>
      <c r="J1" t="s">
        <v>146</v>
      </c>
      <c r="K1" t="s">
        <v>85</v>
      </c>
    </row>
    <row r="2" spans="1:11">
      <c r="A2" t="s">
        <v>6</v>
      </c>
      <c r="B2">
        <v>1</v>
      </c>
      <c r="C2">
        <v>1</v>
      </c>
      <c r="D2">
        <v>1</v>
      </c>
      <c r="E2">
        <v>1</v>
      </c>
      <c r="F2">
        <v>1</v>
      </c>
      <c r="G2">
        <v>1</v>
      </c>
      <c r="H2">
        <v>1</v>
      </c>
      <c r="I2">
        <v>1</v>
      </c>
      <c r="J2">
        <v>1</v>
      </c>
      <c r="K2">
        <v>1</v>
      </c>
    </row>
    <row r="3" spans="1:11">
      <c r="A3" t="s">
        <v>115</v>
      </c>
      <c r="B3">
        <v>1</v>
      </c>
      <c r="C3">
        <v>1</v>
      </c>
      <c r="D3">
        <v>1</v>
      </c>
      <c r="E3">
        <v>1</v>
      </c>
      <c r="F3">
        <v>1</v>
      </c>
      <c r="G3">
        <v>1</v>
      </c>
      <c r="H3">
        <v>1</v>
      </c>
      <c r="I3">
        <v>1</v>
      </c>
      <c r="J3">
        <v>1</v>
      </c>
      <c r="K3">
        <v>1</v>
      </c>
    </row>
    <row r="4" spans="1:11">
      <c r="A4" t="s">
        <v>116</v>
      </c>
      <c r="B4">
        <v>1</v>
      </c>
      <c r="C4">
        <v>1</v>
      </c>
      <c r="D4">
        <v>1</v>
      </c>
      <c r="E4">
        <v>1</v>
      </c>
      <c r="F4">
        <v>1</v>
      </c>
      <c r="G4">
        <v>1</v>
      </c>
      <c r="H4">
        <v>1</v>
      </c>
      <c r="I4">
        <v>1</v>
      </c>
      <c r="J4">
        <v>1</v>
      </c>
      <c r="K4">
        <v>1</v>
      </c>
    </row>
    <row r="5" spans="1:11">
      <c r="A5" t="s">
        <v>117</v>
      </c>
      <c r="B5">
        <v>1</v>
      </c>
      <c r="C5">
        <v>1</v>
      </c>
      <c r="D5">
        <v>1</v>
      </c>
      <c r="E5">
        <v>1</v>
      </c>
      <c r="F5">
        <v>1</v>
      </c>
      <c r="K5">
        <v>1</v>
      </c>
    </row>
    <row r="6" spans="1:11">
      <c r="A6" t="s">
        <v>7</v>
      </c>
      <c r="B6">
        <v>1</v>
      </c>
      <c r="C6">
        <v>1</v>
      </c>
      <c r="D6">
        <v>1</v>
      </c>
      <c r="E6">
        <v>1</v>
      </c>
      <c r="F6">
        <v>1</v>
      </c>
      <c r="K6">
        <v>1</v>
      </c>
    </row>
    <row r="7" spans="1:11">
      <c r="A7" t="s">
        <v>118</v>
      </c>
      <c r="B7">
        <v>1</v>
      </c>
      <c r="C7">
        <v>1</v>
      </c>
      <c r="D7">
        <v>1</v>
      </c>
      <c r="E7">
        <v>1</v>
      </c>
      <c r="F7">
        <v>1</v>
      </c>
      <c r="K7">
        <v>1</v>
      </c>
    </row>
    <row r="8" spans="1:11">
      <c r="A8" t="s">
        <v>95</v>
      </c>
      <c r="J8">
        <v>1</v>
      </c>
      <c r="K8">
        <v>1</v>
      </c>
    </row>
    <row r="9" spans="1:11">
      <c r="A9" t="s">
        <v>119</v>
      </c>
      <c r="J9">
        <v>1</v>
      </c>
      <c r="K9">
        <v>1</v>
      </c>
    </row>
    <row r="10" spans="1:11">
      <c r="A10" t="s">
        <v>120</v>
      </c>
      <c r="J10">
        <v>1</v>
      </c>
      <c r="K10">
        <v>1</v>
      </c>
    </row>
    <row r="11" spans="1:11">
      <c r="A11" t="s">
        <v>8</v>
      </c>
      <c r="B11">
        <v>1</v>
      </c>
      <c r="C11">
        <v>1</v>
      </c>
      <c r="D11">
        <v>1</v>
      </c>
      <c r="E11">
        <v>1</v>
      </c>
      <c r="F11">
        <v>1</v>
      </c>
      <c r="G11">
        <v>1</v>
      </c>
      <c r="H11">
        <v>1</v>
      </c>
      <c r="I11">
        <v>1</v>
      </c>
      <c r="J11">
        <v>1</v>
      </c>
      <c r="K11">
        <v>1</v>
      </c>
    </row>
    <row r="12" spans="1:11">
      <c r="A12" t="s">
        <v>121</v>
      </c>
      <c r="B12">
        <v>1</v>
      </c>
      <c r="C12">
        <v>1</v>
      </c>
      <c r="D12">
        <v>1</v>
      </c>
      <c r="E12">
        <v>1</v>
      </c>
      <c r="F12">
        <v>1</v>
      </c>
      <c r="G12">
        <v>1</v>
      </c>
      <c r="H12">
        <v>1</v>
      </c>
      <c r="I12">
        <v>1</v>
      </c>
      <c r="J12">
        <v>1</v>
      </c>
      <c r="K12">
        <v>1</v>
      </c>
    </row>
    <row r="13" spans="1:11">
      <c r="A13" t="s">
        <v>122</v>
      </c>
      <c r="B13">
        <v>1</v>
      </c>
      <c r="C13">
        <v>1</v>
      </c>
      <c r="D13">
        <v>1</v>
      </c>
      <c r="E13">
        <v>1</v>
      </c>
      <c r="F13">
        <v>1</v>
      </c>
      <c r="G13">
        <v>1</v>
      </c>
      <c r="H13">
        <v>1</v>
      </c>
      <c r="I13">
        <v>1</v>
      </c>
      <c r="J13">
        <v>1</v>
      </c>
      <c r="K13">
        <v>1</v>
      </c>
    </row>
    <row r="14" spans="1:11">
      <c r="A14" t="s">
        <v>9</v>
      </c>
      <c r="B14">
        <v>1</v>
      </c>
      <c r="C14">
        <v>1</v>
      </c>
      <c r="D14">
        <v>1</v>
      </c>
      <c r="E14">
        <v>1</v>
      </c>
      <c r="F14">
        <v>1</v>
      </c>
      <c r="G14">
        <v>1</v>
      </c>
      <c r="H14">
        <v>1</v>
      </c>
      <c r="I14">
        <v>1</v>
      </c>
      <c r="J14">
        <v>1</v>
      </c>
      <c r="K14">
        <v>1</v>
      </c>
    </row>
    <row r="15" spans="1:11">
      <c r="A15" t="s">
        <v>123</v>
      </c>
      <c r="B15">
        <v>1</v>
      </c>
      <c r="C15">
        <v>1</v>
      </c>
      <c r="D15">
        <v>1</v>
      </c>
      <c r="E15">
        <v>1</v>
      </c>
      <c r="F15">
        <v>1</v>
      </c>
      <c r="G15">
        <v>1</v>
      </c>
      <c r="H15">
        <v>1</v>
      </c>
      <c r="I15">
        <v>1</v>
      </c>
      <c r="J15">
        <v>1</v>
      </c>
      <c r="K15">
        <v>1</v>
      </c>
    </row>
    <row r="16" spans="1:11">
      <c r="A16" t="s">
        <v>124</v>
      </c>
      <c r="B16">
        <v>1</v>
      </c>
      <c r="C16">
        <v>1</v>
      </c>
      <c r="D16">
        <v>1</v>
      </c>
      <c r="E16">
        <v>1</v>
      </c>
      <c r="F16">
        <v>1</v>
      </c>
      <c r="G16">
        <v>1</v>
      </c>
      <c r="H16">
        <v>1</v>
      </c>
      <c r="I16">
        <v>1</v>
      </c>
      <c r="J16">
        <v>1</v>
      </c>
      <c r="K16">
        <v>1</v>
      </c>
    </row>
    <row r="17" spans="1:11">
      <c r="A17" t="s">
        <v>10</v>
      </c>
      <c r="B17">
        <v>1</v>
      </c>
      <c r="C17">
        <v>1</v>
      </c>
      <c r="D17">
        <v>1</v>
      </c>
      <c r="E17">
        <v>1</v>
      </c>
      <c r="F17">
        <v>1</v>
      </c>
      <c r="G17">
        <v>1</v>
      </c>
      <c r="H17">
        <v>1</v>
      </c>
      <c r="I17">
        <v>1</v>
      </c>
      <c r="J17">
        <v>1</v>
      </c>
      <c r="K17">
        <v>1</v>
      </c>
    </row>
    <row r="18" spans="1:11">
      <c r="A18" t="s">
        <v>125</v>
      </c>
      <c r="G18">
        <v>1</v>
      </c>
    </row>
    <row r="19" spans="1:11">
      <c r="A19" t="s">
        <v>11</v>
      </c>
      <c r="B19">
        <v>1</v>
      </c>
      <c r="C19">
        <v>1</v>
      </c>
      <c r="D19">
        <v>1</v>
      </c>
      <c r="E19">
        <v>1</v>
      </c>
      <c r="F19">
        <v>1</v>
      </c>
      <c r="K19">
        <v>1</v>
      </c>
    </row>
    <row r="20" spans="1:11">
      <c r="A20" t="s">
        <v>126</v>
      </c>
      <c r="G20">
        <v>1</v>
      </c>
      <c r="J20">
        <v>1</v>
      </c>
    </row>
    <row r="21" spans="1:11">
      <c r="A21" t="s">
        <v>12</v>
      </c>
      <c r="B21">
        <v>1</v>
      </c>
      <c r="C21">
        <v>1</v>
      </c>
      <c r="D21">
        <v>1</v>
      </c>
      <c r="E21">
        <v>1</v>
      </c>
      <c r="F21">
        <v>1</v>
      </c>
      <c r="G21">
        <v>1</v>
      </c>
      <c r="H21">
        <v>1</v>
      </c>
      <c r="I21">
        <v>1</v>
      </c>
      <c r="J21">
        <v>1</v>
      </c>
      <c r="K21">
        <v>1</v>
      </c>
    </row>
    <row r="22" spans="1:11">
      <c r="A22" t="s">
        <v>13</v>
      </c>
      <c r="B22">
        <v>1</v>
      </c>
      <c r="C22">
        <v>1</v>
      </c>
      <c r="D22">
        <v>1</v>
      </c>
      <c r="E22">
        <v>1</v>
      </c>
      <c r="G22">
        <v>1</v>
      </c>
      <c r="H22">
        <v>1</v>
      </c>
      <c r="I22">
        <v>1</v>
      </c>
      <c r="J22">
        <v>1</v>
      </c>
      <c r="K22">
        <v>1</v>
      </c>
    </row>
    <row r="23" spans="1:11">
      <c r="A23" t="s">
        <v>14</v>
      </c>
      <c r="B23">
        <v>1</v>
      </c>
      <c r="C23">
        <v>1</v>
      </c>
      <c r="D23">
        <v>1</v>
      </c>
      <c r="E23">
        <v>1</v>
      </c>
      <c r="F23">
        <v>1</v>
      </c>
      <c r="G23">
        <v>1</v>
      </c>
      <c r="H23">
        <v>1</v>
      </c>
      <c r="I23">
        <v>1</v>
      </c>
      <c r="J23">
        <v>1</v>
      </c>
      <c r="K23">
        <v>1</v>
      </c>
    </row>
    <row r="24" spans="1:11">
      <c r="A24" t="s">
        <v>127</v>
      </c>
      <c r="F24">
        <v>1</v>
      </c>
      <c r="K24">
        <v>1</v>
      </c>
    </row>
    <row r="25" spans="1:11">
      <c r="A25" t="s">
        <v>128</v>
      </c>
      <c r="G25">
        <v>1</v>
      </c>
      <c r="H25">
        <v>1</v>
      </c>
      <c r="J25">
        <v>1</v>
      </c>
      <c r="K25">
        <v>1</v>
      </c>
    </row>
    <row r="26" spans="1:11">
      <c r="A26" t="s">
        <v>15</v>
      </c>
      <c r="B26">
        <v>1</v>
      </c>
      <c r="C26">
        <v>1</v>
      </c>
      <c r="D26">
        <v>1</v>
      </c>
      <c r="E26">
        <v>1</v>
      </c>
      <c r="G26">
        <v>1</v>
      </c>
      <c r="H26">
        <v>1</v>
      </c>
      <c r="I26">
        <v>1</v>
      </c>
      <c r="J26">
        <v>1</v>
      </c>
      <c r="K26">
        <v>1</v>
      </c>
    </row>
    <row r="27" spans="1:11">
      <c r="A27" t="s">
        <v>129</v>
      </c>
      <c r="B27">
        <v>1</v>
      </c>
      <c r="C27">
        <v>1</v>
      </c>
      <c r="D27">
        <v>1</v>
      </c>
      <c r="E27">
        <v>1</v>
      </c>
      <c r="G27">
        <v>1</v>
      </c>
      <c r="H27">
        <v>1</v>
      </c>
      <c r="I27">
        <v>1</v>
      </c>
      <c r="J27">
        <v>1</v>
      </c>
      <c r="K27">
        <v>1</v>
      </c>
    </row>
    <row r="28" spans="1:11">
      <c r="A28" t="s">
        <v>130</v>
      </c>
      <c r="B28">
        <v>1</v>
      </c>
      <c r="C28">
        <v>1</v>
      </c>
      <c r="D28">
        <v>1</v>
      </c>
      <c r="E28">
        <v>1</v>
      </c>
      <c r="G28">
        <v>1</v>
      </c>
      <c r="H28">
        <v>1</v>
      </c>
      <c r="I28">
        <v>1</v>
      </c>
      <c r="J28">
        <v>1</v>
      </c>
      <c r="K28">
        <v>1</v>
      </c>
    </row>
    <row r="29" spans="1:11">
      <c r="A29" t="s">
        <v>131</v>
      </c>
      <c r="B29">
        <v>1</v>
      </c>
      <c r="C29">
        <v>1</v>
      </c>
      <c r="D29">
        <v>1</v>
      </c>
      <c r="E29">
        <v>1</v>
      </c>
      <c r="G29">
        <v>1</v>
      </c>
      <c r="H29">
        <v>1</v>
      </c>
      <c r="I29">
        <v>1</v>
      </c>
      <c r="J29">
        <v>1</v>
      </c>
      <c r="K29">
        <v>1</v>
      </c>
    </row>
    <row r="30" spans="1:11">
      <c r="A30" t="s">
        <v>132</v>
      </c>
      <c r="B30">
        <v>1</v>
      </c>
      <c r="C30">
        <v>1</v>
      </c>
      <c r="D30">
        <v>1</v>
      </c>
      <c r="E30">
        <v>1</v>
      </c>
      <c r="G30">
        <v>1</v>
      </c>
      <c r="H30">
        <v>1</v>
      </c>
      <c r="I30">
        <v>1</v>
      </c>
      <c r="J30">
        <v>1</v>
      </c>
      <c r="K30">
        <v>1</v>
      </c>
    </row>
    <row r="31" spans="1:11">
      <c r="A31" t="s">
        <v>16</v>
      </c>
      <c r="B31">
        <v>1</v>
      </c>
      <c r="C31">
        <v>1</v>
      </c>
      <c r="D31">
        <v>1</v>
      </c>
      <c r="E31">
        <v>1</v>
      </c>
      <c r="F31">
        <v>1</v>
      </c>
      <c r="G31">
        <v>1</v>
      </c>
      <c r="H31">
        <v>1</v>
      </c>
      <c r="I31">
        <v>1</v>
      </c>
      <c r="J31">
        <v>1</v>
      </c>
      <c r="K31">
        <v>1</v>
      </c>
    </row>
    <row r="32" spans="1:11">
      <c r="A32" t="s">
        <v>133</v>
      </c>
      <c r="B32">
        <v>1</v>
      </c>
      <c r="C32">
        <v>1</v>
      </c>
      <c r="D32">
        <v>1</v>
      </c>
      <c r="E32">
        <v>1</v>
      </c>
      <c r="F32">
        <v>1</v>
      </c>
      <c r="G32">
        <v>1</v>
      </c>
      <c r="H32">
        <v>1</v>
      </c>
      <c r="I32">
        <v>1</v>
      </c>
      <c r="J32">
        <v>1</v>
      </c>
      <c r="K32">
        <v>1</v>
      </c>
    </row>
    <row r="33" spans="1:11">
      <c r="A33" t="s">
        <v>134</v>
      </c>
      <c r="B33">
        <v>1</v>
      </c>
      <c r="C33">
        <v>1</v>
      </c>
      <c r="D33">
        <v>1</v>
      </c>
      <c r="E33">
        <v>1</v>
      </c>
      <c r="F33">
        <v>1</v>
      </c>
      <c r="G33">
        <v>1</v>
      </c>
      <c r="H33">
        <v>1</v>
      </c>
      <c r="I33">
        <v>1</v>
      </c>
      <c r="J33">
        <v>1</v>
      </c>
      <c r="K33">
        <v>1</v>
      </c>
    </row>
    <row r="34" spans="1:11">
      <c r="A34" t="s">
        <v>17</v>
      </c>
      <c r="B34">
        <v>1</v>
      </c>
      <c r="C34">
        <v>1</v>
      </c>
      <c r="D34">
        <v>1</v>
      </c>
      <c r="E34">
        <v>1</v>
      </c>
      <c r="F34">
        <v>1</v>
      </c>
      <c r="G34">
        <v>1</v>
      </c>
      <c r="H34">
        <v>1</v>
      </c>
      <c r="I34">
        <v>1</v>
      </c>
      <c r="J34">
        <v>1</v>
      </c>
      <c r="K34">
        <v>1</v>
      </c>
    </row>
    <row r="35" spans="1:11">
      <c r="A35" t="s">
        <v>135</v>
      </c>
      <c r="B35">
        <v>1</v>
      </c>
      <c r="C35">
        <v>1</v>
      </c>
      <c r="D35">
        <v>1</v>
      </c>
      <c r="E35">
        <v>1</v>
      </c>
      <c r="F35">
        <v>1</v>
      </c>
      <c r="G35">
        <v>1</v>
      </c>
      <c r="H35">
        <v>1</v>
      </c>
      <c r="I35">
        <v>1</v>
      </c>
      <c r="J35">
        <v>1</v>
      </c>
      <c r="K35">
        <v>1</v>
      </c>
    </row>
    <row r="36" spans="1:11">
      <c r="A36" t="s">
        <v>136</v>
      </c>
      <c r="B36">
        <v>1</v>
      </c>
      <c r="C36">
        <v>1</v>
      </c>
      <c r="D36">
        <v>1</v>
      </c>
      <c r="E36">
        <v>1</v>
      </c>
      <c r="F36">
        <v>1</v>
      </c>
      <c r="G36">
        <v>1</v>
      </c>
      <c r="H36">
        <v>1</v>
      </c>
      <c r="I36">
        <v>1</v>
      </c>
      <c r="J36">
        <v>1</v>
      </c>
      <c r="K36">
        <v>1</v>
      </c>
    </row>
    <row r="37" spans="1:11">
      <c r="A37" t="s">
        <v>18</v>
      </c>
      <c r="B37">
        <v>1</v>
      </c>
      <c r="C37">
        <v>1</v>
      </c>
      <c r="D37">
        <v>1</v>
      </c>
      <c r="E37">
        <v>1</v>
      </c>
      <c r="F37">
        <v>1</v>
      </c>
      <c r="G37">
        <v>1</v>
      </c>
      <c r="H37">
        <v>1</v>
      </c>
      <c r="I37">
        <v>1</v>
      </c>
      <c r="J37">
        <v>1</v>
      </c>
      <c r="K37">
        <v>1</v>
      </c>
    </row>
    <row r="38" spans="1:11">
      <c r="A38" t="s">
        <v>19</v>
      </c>
      <c r="G38">
        <v>1</v>
      </c>
      <c r="H38">
        <v>1</v>
      </c>
      <c r="I38">
        <v>1</v>
      </c>
      <c r="J38">
        <v>1</v>
      </c>
      <c r="K38">
        <v>1</v>
      </c>
    </row>
    <row r="39" spans="1:11">
      <c r="A39" t="s">
        <v>137</v>
      </c>
      <c r="B39">
        <v>1</v>
      </c>
      <c r="C39">
        <v>1</v>
      </c>
      <c r="D39">
        <v>1</v>
      </c>
      <c r="E39">
        <v>1</v>
      </c>
      <c r="K39">
        <v>1</v>
      </c>
    </row>
    <row r="40" spans="1:11">
      <c r="A40" t="s">
        <v>20</v>
      </c>
      <c r="B40">
        <v>1</v>
      </c>
      <c r="C40">
        <v>1</v>
      </c>
      <c r="D40">
        <v>1</v>
      </c>
      <c r="E40">
        <v>1</v>
      </c>
      <c r="F40">
        <v>1</v>
      </c>
      <c r="G40">
        <v>1</v>
      </c>
      <c r="H40">
        <v>1</v>
      </c>
      <c r="I40">
        <v>1</v>
      </c>
      <c r="J40">
        <v>1</v>
      </c>
      <c r="K40">
        <v>1</v>
      </c>
    </row>
    <row r="41" spans="1:11">
      <c r="A41" t="s">
        <v>138</v>
      </c>
      <c r="B41">
        <v>1</v>
      </c>
      <c r="C41">
        <v>1</v>
      </c>
      <c r="D41">
        <v>1</v>
      </c>
      <c r="E41">
        <v>1</v>
      </c>
      <c r="F41">
        <v>1</v>
      </c>
      <c r="G41">
        <v>1</v>
      </c>
      <c r="H41">
        <v>1</v>
      </c>
      <c r="I41">
        <v>1</v>
      </c>
      <c r="J41">
        <v>1</v>
      </c>
      <c r="K41">
        <v>1</v>
      </c>
    </row>
    <row r="42" spans="1:11">
      <c r="A42" t="s">
        <v>21</v>
      </c>
      <c r="B42">
        <v>1</v>
      </c>
      <c r="C42">
        <v>1</v>
      </c>
      <c r="D42">
        <v>1</v>
      </c>
      <c r="E42">
        <v>1</v>
      </c>
      <c r="F42">
        <v>1</v>
      </c>
      <c r="G42">
        <v>1</v>
      </c>
      <c r="H42">
        <v>1</v>
      </c>
      <c r="I42">
        <v>1</v>
      </c>
      <c r="J42">
        <v>1</v>
      </c>
      <c r="K42">
        <v>1</v>
      </c>
    </row>
    <row r="43" spans="1:11">
      <c r="A43" t="s">
        <v>93</v>
      </c>
      <c r="B43">
        <v>1</v>
      </c>
      <c r="C43">
        <v>1</v>
      </c>
      <c r="D43">
        <v>1</v>
      </c>
      <c r="E43">
        <v>1</v>
      </c>
      <c r="F43">
        <v>1</v>
      </c>
      <c r="G43">
        <v>1</v>
      </c>
      <c r="H43">
        <v>1</v>
      </c>
      <c r="I43">
        <v>1</v>
      </c>
      <c r="J43">
        <v>1</v>
      </c>
      <c r="K43">
        <v>1</v>
      </c>
    </row>
    <row r="44" spans="1:11">
      <c r="A44" t="s">
        <v>139</v>
      </c>
      <c r="J44">
        <v>1</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tabColor theme="1"/>
  </sheetPr>
  <dimension ref="A1:F30"/>
  <sheetViews>
    <sheetView workbookViewId="0">
      <selection activeCell="A11" sqref="A11"/>
    </sheetView>
  </sheetViews>
  <sheetFormatPr baseColWidth="10" defaultColWidth="8.6640625" defaultRowHeight="14.4"/>
  <cols>
    <col min="1" max="1" width="31" customWidth="1"/>
    <col min="2" max="2" width="11.6640625" customWidth="1"/>
  </cols>
  <sheetData>
    <row r="1" spans="1:6">
      <c r="A1" t="s">
        <v>114</v>
      </c>
      <c r="B1" t="s">
        <v>271</v>
      </c>
      <c r="C1" t="s">
        <v>166</v>
      </c>
      <c r="D1" t="s">
        <v>149</v>
      </c>
      <c r="E1" t="s">
        <v>167</v>
      </c>
      <c r="F1" t="s">
        <v>150</v>
      </c>
    </row>
    <row r="2" spans="1:6">
      <c r="A2" t="s">
        <v>22</v>
      </c>
      <c r="C2">
        <v>0.47377769584482643</v>
      </c>
      <c r="D2">
        <v>0.45463629020131285</v>
      </c>
      <c r="E2">
        <v>0.38361104730963941</v>
      </c>
      <c r="F2">
        <v>0.26574563914699062</v>
      </c>
    </row>
    <row r="3" spans="1:6">
      <c r="A3" t="s">
        <v>23</v>
      </c>
      <c r="C3">
        <v>0.28715836179946669</v>
      </c>
      <c r="D3">
        <v>0.3215155101042052</v>
      </c>
      <c r="E3">
        <v>0.34886932264982812</v>
      </c>
      <c r="F3">
        <v>0.3776385496964712</v>
      </c>
    </row>
    <row r="4" spans="1:6">
      <c r="A4" t="s">
        <v>24</v>
      </c>
      <c r="C4">
        <v>0.23906394235570508</v>
      </c>
      <c r="D4">
        <v>0.22384819969447026</v>
      </c>
      <c r="E4">
        <v>0.26751963004062723</v>
      </c>
      <c r="F4">
        <v>0.35661581115652802</v>
      </c>
    </row>
    <row r="5" spans="1:6">
      <c r="A5" t="s">
        <v>105</v>
      </c>
      <c r="C5">
        <v>0.99658138057997592</v>
      </c>
      <c r="D5">
        <v>0.9048902460095184</v>
      </c>
      <c r="F5">
        <v>0.39690774241255433</v>
      </c>
    </row>
    <row r="6" spans="1:6">
      <c r="A6" t="s">
        <v>25</v>
      </c>
      <c r="B6">
        <v>0.77700000000000002</v>
      </c>
      <c r="C6">
        <v>0.66149372807609053</v>
      </c>
      <c r="D6">
        <v>0.67611078333666663</v>
      </c>
      <c r="E6">
        <v>0.37670445743057906</v>
      </c>
      <c r="F6">
        <v>0.36249106278315735</v>
      </c>
    </row>
    <row r="7" spans="1:6">
      <c r="A7" t="s">
        <v>26</v>
      </c>
      <c r="B7">
        <v>0.18</v>
      </c>
      <c r="C7">
        <v>0.25412470057676323</v>
      </c>
      <c r="D7">
        <v>0.21944212726209814</v>
      </c>
      <c r="E7">
        <v>0.45447165082210533</v>
      </c>
      <c r="F7">
        <v>0.48299817299098957</v>
      </c>
    </row>
    <row r="8" spans="1:6">
      <c r="A8" t="s">
        <v>27</v>
      </c>
      <c r="B8">
        <v>4.2999999999999997E-2</v>
      </c>
      <c r="C8">
        <v>8.4381571347143816E-2</v>
      </c>
      <c r="D8">
        <v>0.10444708940122924</v>
      </c>
      <c r="E8">
        <v>0.16882389174741999</v>
      </c>
      <c r="F8">
        <v>0.15451076422584342</v>
      </c>
    </row>
    <row r="9" spans="1:6">
      <c r="A9" t="s">
        <v>28</v>
      </c>
      <c r="C9">
        <v>0.51493585113075679</v>
      </c>
      <c r="D9">
        <v>0.5706149704880138</v>
      </c>
      <c r="E9">
        <v>0.53998192931330979</v>
      </c>
      <c r="F9">
        <v>0.48918555869859798</v>
      </c>
    </row>
    <row r="10" spans="1:6">
      <c r="A10" t="s">
        <v>29</v>
      </c>
      <c r="C10">
        <v>4.4369323765388685E-2</v>
      </c>
      <c r="D10">
        <v>3.5067656030196195E-2</v>
      </c>
      <c r="E10">
        <v>8.5101723009526245E-2</v>
      </c>
      <c r="F10">
        <v>0.11131831763029067</v>
      </c>
    </row>
    <row r="11" spans="1:6">
      <c r="A11" t="s">
        <v>30</v>
      </c>
      <c r="C11">
        <v>0.440694825103851</v>
      </c>
      <c r="D11">
        <v>0.39431737348177842</v>
      </c>
      <c r="E11">
        <v>0.37491634767726018</v>
      </c>
      <c r="F11">
        <v>0.39949612367110071</v>
      </c>
    </row>
    <row r="12" spans="1:6">
      <c r="A12" t="s">
        <v>31</v>
      </c>
      <c r="C12">
        <v>0.72820836669575739</v>
      </c>
      <c r="D12">
        <v>0.72970196597517889</v>
      </c>
      <c r="E12">
        <v>0.63558269306849857</v>
      </c>
      <c r="F12">
        <v>0.59141381792558534</v>
      </c>
    </row>
    <row r="13" spans="1:6">
      <c r="A13" t="s">
        <v>293</v>
      </c>
      <c r="C13">
        <v>0.48194611529333431</v>
      </c>
      <c r="D13">
        <v>0.48632337343790433</v>
      </c>
      <c r="E13">
        <v>0.38045878726722016</v>
      </c>
      <c r="F13">
        <v>0.35301353687491877</v>
      </c>
    </row>
    <row r="14" spans="1:6">
      <c r="A14" t="s">
        <v>294</v>
      </c>
      <c r="C14">
        <v>0.11407245049265334</v>
      </c>
      <c r="D14">
        <v>0.11530703510253608</v>
      </c>
      <c r="E14">
        <v>0.19836784301078153</v>
      </c>
      <c r="F14">
        <v>0.23362381222328338</v>
      </c>
    </row>
    <row r="15" spans="1:6">
      <c r="A15" t="s">
        <v>295</v>
      </c>
      <c r="C15">
        <v>0.31276230582327891</v>
      </c>
      <c r="D15">
        <v>0.31047847775093645</v>
      </c>
      <c r="E15">
        <v>0.31993980933455984</v>
      </c>
      <c r="F15">
        <v>0.29207143025371918</v>
      </c>
    </row>
    <row r="16" spans="1:6">
      <c r="A16" t="s">
        <v>265</v>
      </c>
      <c r="C16">
        <v>5.2347166979127502E-2</v>
      </c>
      <c r="D16">
        <v>5.1021443166108293E-2</v>
      </c>
      <c r="E16">
        <v>6.5337844112668242E-2</v>
      </c>
      <c r="F16">
        <v>7.5479952358936078E-2</v>
      </c>
    </row>
    <row r="17" spans="1:6">
      <c r="A17" t="s">
        <v>266</v>
      </c>
      <c r="C17">
        <v>3.8871961411605656E-2</v>
      </c>
      <c r="D17">
        <v>3.6869670542515123E-2</v>
      </c>
      <c r="E17">
        <v>3.5895716274868476E-2</v>
      </c>
      <c r="F17">
        <v>4.5811268289134961E-2</v>
      </c>
    </row>
    <row r="18" spans="1:6">
      <c r="A18" t="s">
        <v>32</v>
      </c>
      <c r="C18">
        <v>4.5551147318663165E-2</v>
      </c>
      <c r="D18">
        <v>8.2984912968985622E-2</v>
      </c>
      <c r="E18">
        <v>5.100126368227488E-2</v>
      </c>
      <c r="F18">
        <v>0.11321790433531757</v>
      </c>
    </row>
    <row r="19" spans="1:6">
      <c r="A19" t="s">
        <v>33</v>
      </c>
      <c r="C19">
        <v>0.92779376443620276</v>
      </c>
      <c r="D19">
        <v>0.88982366312631622</v>
      </c>
      <c r="E19">
        <v>0.90498498891503076</v>
      </c>
      <c r="F19">
        <v>0.83701268472747992</v>
      </c>
    </row>
    <row r="20" spans="1:6">
      <c r="A20" t="s">
        <v>34</v>
      </c>
      <c r="C20">
        <v>2.6655088245134476E-2</v>
      </c>
      <c r="D20">
        <v>2.7191423904696709E-2</v>
      </c>
      <c r="E20">
        <v>4.4013747402717095E-2</v>
      </c>
      <c r="F20">
        <v>4.9769410937199152E-2</v>
      </c>
    </row>
    <row r="21" spans="1:6">
      <c r="A21" t="s">
        <v>35</v>
      </c>
      <c r="C21">
        <v>0.16239979144839001</v>
      </c>
      <c r="D21">
        <v>8.3134738502784605E-2</v>
      </c>
      <c r="E21">
        <v>0.14475912904898788</v>
      </c>
      <c r="F21">
        <v>0.17995630727477507</v>
      </c>
    </row>
    <row r="22" spans="1:6">
      <c r="A22" t="s">
        <v>36</v>
      </c>
      <c r="C22">
        <v>0.36806528430853935</v>
      </c>
      <c r="D22">
        <v>0.62373670771283629</v>
      </c>
      <c r="E22">
        <v>0.34584502580895943</v>
      </c>
      <c r="F22">
        <v>0.47371102867508252</v>
      </c>
    </row>
    <row r="23" spans="1:6">
      <c r="A23" t="s">
        <v>37</v>
      </c>
      <c r="C23">
        <v>0.46953492424307186</v>
      </c>
      <c r="D23">
        <v>0.29312855378437019</v>
      </c>
      <c r="E23">
        <v>0.5093958451421422</v>
      </c>
      <c r="F23">
        <v>0.34633266405013602</v>
      </c>
    </row>
    <row r="24" spans="1:6">
      <c r="A24" t="s">
        <v>38</v>
      </c>
      <c r="C24">
        <v>0.52791387913503873</v>
      </c>
      <c r="D24">
        <v>0.50019726974158585</v>
      </c>
      <c r="E24">
        <v>0.32782982472502709</v>
      </c>
      <c r="F24">
        <v>0.29574630643199074</v>
      </c>
    </row>
    <row r="25" spans="1:6">
      <c r="A25" t="s">
        <v>39</v>
      </c>
      <c r="E25">
        <v>0.19145591208190352</v>
      </c>
      <c r="F25">
        <v>0.14262431133155276</v>
      </c>
    </row>
    <row r="26" spans="1:6">
      <c r="A26" t="s">
        <v>40</v>
      </c>
      <c r="C26">
        <v>0.47804160932845602</v>
      </c>
      <c r="D26">
        <v>0.50653097822000337</v>
      </c>
      <c r="E26">
        <v>0.44526332813416764</v>
      </c>
      <c r="F26">
        <v>0.44444558606079254</v>
      </c>
    </row>
    <row r="27" spans="1:6">
      <c r="A27" t="s">
        <v>41</v>
      </c>
      <c r="C27">
        <v>9.9067026703434508E-2</v>
      </c>
      <c r="D27">
        <v>7.6613058558667915E-2</v>
      </c>
      <c r="E27">
        <v>0.10453636389479687</v>
      </c>
      <c r="F27">
        <v>5.1193230339899642E-2</v>
      </c>
    </row>
    <row r="28" spans="1:6">
      <c r="A28" t="s">
        <v>148</v>
      </c>
      <c r="F28">
        <v>0.95018509206824608</v>
      </c>
    </row>
    <row r="29" spans="1:6">
      <c r="A29" t="s">
        <v>147</v>
      </c>
      <c r="F29">
        <v>2.2645458704493696E-2</v>
      </c>
    </row>
    <row r="30" spans="1:6">
      <c r="A30" t="s">
        <v>264</v>
      </c>
      <c r="F30">
        <v>2.7169449227258453E-2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tabColor theme="1"/>
  </sheetPr>
  <dimension ref="A1:G50"/>
  <sheetViews>
    <sheetView topLeftCell="A16" workbookViewId="0">
      <selection activeCell="G61" sqref="G61"/>
    </sheetView>
  </sheetViews>
  <sheetFormatPr baseColWidth="10" defaultColWidth="8.6640625" defaultRowHeight="14.4"/>
  <cols>
    <col min="2" max="2" width="15.44140625" customWidth="1"/>
    <col min="3" max="3" width="8.109375" customWidth="1"/>
  </cols>
  <sheetData>
    <row r="1" spans="1:7">
      <c r="A1" t="s">
        <v>42</v>
      </c>
      <c r="B1" t="s">
        <v>96</v>
      </c>
      <c r="C1" t="s">
        <v>271</v>
      </c>
      <c r="D1" t="s">
        <v>166</v>
      </c>
      <c r="E1" t="s">
        <v>149</v>
      </c>
      <c r="F1" t="s">
        <v>167</v>
      </c>
      <c r="G1" t="s">
        <v>150</v>
      </c>
    </row>
    <row r="2" spans="1:7">
      <c r="A2" t="s">
        <v>8</v>
      </c>
      <c r="B2" t="s">
        <v>46</v>
      </c>
      <c r="C2">
        <v>0.64400000000000002</v>
      </c>
      <c r="D2">
        <v>0.51713613752875909</v>
      </c>
      <c r="E2">
        <v>0.48139071910376163</v>
      </c>
      <c r="F2">
        <v>0.54387058061409321</v>
      </c>
      <c r="G2">
        <v>0.60897382756126417</v>
      </c>
    </row>
    <row r="3" spans="1:7">
      <c r="A3" t="s">
        <v>8</v>
      </c>
      <c r="B3" t="s">
        <v>47</v>
      </c>
      <c r="C3">
        <v>0.61599999999999999</v>
      </c>
      <c r="D3">
        <v>0.49105239599789202</v>
      </c>
      <c r="E3">
        <v>0.46621445025787306</v>
      </c>
      <c r="F3">
        <v>0.58424086784679674</v>
      </c>
      <c r="G3">
        <v>0.61605649276444197</v>
      </c>
    </row>
    <row r="4" spans="1:7">
      <c r="A4" t="s">
        <v>8</v>
      </c>
      <c r="B4" t="s">
        <v>48</v>
      </c>
      <c r="C4">
        <v>0.56299999999999994</v>
      </c>
      <c r="D4">
        <v>0.46575273492797292</v>
      </c>
      <c r="E4">
        <v>0.46995861710606607</v>
      </c>
      <c r="F4">
        <v>0.50712206768045054</v>
      </c>
      <c r="G4">
        <v>0.47314478825786227</v>
      </c>
    </row>
    <row r="5" spans="1:7">
      <c r="A5" t="s">
        <v>43</v>
      </c>
      <c r="B5" t="s">
        <v>49</v>
      </c>
      <c r="D5">
        <v>0.51700924239418178</v>
      </c>
      <c r="E5">
        <v>0.48054885949910159</v>
      </c>
      <c r="F5">
        <v>0.55949451647237292</v>
      </c>
      <c r="G5">
        <v>0.61234711654806817</v>
      </c>
    </row>
    <row r="6" spans="1:7">
      <c r="A6" t="s">
        <v>43</v>
      </c>
      <c r="B6" t="s">
        <v>50</v>
      </c>
      <c r="D6">
        <v>0.50255765391586105</v>
      </c>
      <c r="E6">
        <v>0.47970581954966146</v>
      </c>
      <c r="F6">
        <v>0.56330200944686859</v>
      </c>
      <c r="G6">
        <v>0.60014760603695649</v>
      </c>
    </row>
    <row r="7" spans="1:7">
      <c r="A7" t="s">
        <v>43</v>
      </c>
      <c r="B7" t="s">
        <v>51</v>
      </c>
      <c r="D7">
        <v>0.47101557832775803</v>
      </c>
      <c r="E7">
        <v>0.4483237045947881</v>
      </c>
      <c r="F7">
        <v>0.49547060522565117</v>
      </c>
      <c r="G7">
        <v>0.44779947825579203</v>
      </c>
    </row>
    <row r="8" spans="1:7">
      <c r="A8" t="s">
        <v>44</v>
      </c>
      <c r="B8" t="s">
        <v>52</v>
      </c>
      <c r="D8">
        <v>0.40941326741718592</v>
      </c>
      <c r="E8">
        <v>0.41472069841347553</v>
      </c>
      <c r="F8">
        <v>0.49634103502933158</v>
      </c>
      <c r="G8">
        <v>0.65235655570301698</v>
      </c>
    </row>
    <row r="9" spans="1:7">
      <c r="A9" t="s">
        <v>44</v>
      </c>
      <c r="B9" t="s">
        <v>53</v>
      </c>
      <c r="D9">
        <v>0.43930947915574015</v>
      </c>
      <c r="E9">
        <v>0.49051010479782758</v>
      </c>
      <c r="F9">
        <v>0.56879102819302019</v>
      </c>
      <c r="G9">
        <v>0.63300480032166428</v>
      </c>
    </row>
    <row r="10" spans="1:7">
      <c r="A10" t="s">
        <v>44</v>
      </c>
      <c r="B10" t="s">
        <v>54</v>
      </c>
      <c r="D10">
        <v>0.45232471746598346</v>
      </c>
      <c r="E10">
        <v>0.43146085894596897</v>
      </c>
      <c r="F10">
        <v>0.57710935044830391</v>
      </c>
      <c r="G10">
        <v>0.63437131171785743</v>
      </c>
    </row>
    <row r="11" spans="1:7">
      <c r="A11" t="s">
        <v>44</v>
      </c>
      <c r="B11" t="s">
        <v>55</v>
      </c>
      <c r="D11">
        <v>0.57254091624854808</v>
      </c>
      <c r="E11">
        <v>0.49243438289856506</v>
      </c>
      <c r="F11">
        <v>0.57933349795882239</v>
      </c>
      <c r="G11">
        <v>0.62990199653769097</v>
      </c>
    </row>
    <row r="12" spans="1:7">
      <c r="A12" t="s">
        <v>44</v>
      </c>
      <c r="B12" t="s">
        <v>56</v>
      </c>
      <c r="D12">
        <v>0.5725409162485483</v>
      </c>
      <c r="E12">
        <v>0.50410597268582025</v>
      </c>
      <c r="F12">
        <v>0.62450942435690737</v>
      </c>
      <c r="G12">
        <v>0.59830885440296966</v>
      </c>
    </row>
    <row r="13" spans="1:7">
      <c r="A13" t="s">
        <v>44</v>
      </c>
      <c r="B13" t="s">
        <v>57</v>
      </c>
      <c r="D13">
        <v>0.56892019735709642</v>
      </c>
      <c r="E13">
        <v>0.44431703232293512</v>
      </c>
      <c r="F13">
        <v>0.61005802771803785</v>
      </c>
      <c r="G13">
        <v>0.58935033059374575</v>
      </c>
    </row>
    <row r="14" spans="1:7">
      <c r="A14" t="s">
        <v>44</v>
      </c>
      <c r="B14" t="s">
        <v>58</v>
      </c>
      <c r="D14">
        <v>0.56801141933541133</v>
      </c>
      <c r="E14">
        <v>0.44183007749781583</v>
      </c>
      <c r="F14">
        <v>0.6090106763491332</v>
      </c>
      <c r="G14">
        <v>0.58499484463133555</v>
      </c>
    </row>
    <row r="15" spans="1:7">
      <c r="A15" t="s">
        <v>44</v>
      </c>
      <c r="B15" t="s">
        <v>59</v>
      </c>
      <c r="D15">
        <v>0.57483428819533799</v>
      </c>
      <c r="E15">
        <v>0.40699793721543914</v>
      </c>
      <c r="F15">
        <v>0.58085823583751184</v>
      </c>
      <c r="G15">
        <v>0.58183776871560822</v>
      </c>
    </row>
    <row r="16" spans="1:7">
      <c r="A16" t="s">
        <v>44</v>
      </c>
      <c r="B16" t="s">
        <v>60</v>
      </c>
      <c r="D16">
        <v>0.51546066953620506</v>
      </c>
      <c r="E16">
        <v>0.41208734855088169</v>
      </c>
      <c r="F16">
        <v>0.53783314687472572</v>
      </c>
      <c r="G16">
        <v>0.52693124036974159</v>
      </c>
    </row>
    <row r="17" spans="1:7">
      <c r="A17" t="s">
        <v>44</v>
      </c>
      <c r="B17" t="s">
        <v>61</v>
      </c>
      <c r="D17">
        <v>0.45071347735588235</v>
      </c>
      <c r="E17">
        <v>0.3855004740314763</v>
      </c>
      <c r="F17">
        <v>0.46848454638883003</v>
      </c>
      <c r="G17">
        <v>0.45351956812933847</v>
      </c>
    </row>
    <row r="18" spans="1:7">
      <c r="A18" t="s">
        <v>45</v>
      </c>
      <c r="B18" t="s">
        <v>49</v>
      </c>
      <c r="D18">
        <v>0.48211356950505613</v>
      </c>
      <c r="E18">
        <v>0.46629201356493333</v>
      </c>
      <c r="F18">
        <v>0.57002065248877176</v>
      </c>
      <c r="G18">
        <v>0.62764210204180104</v>
      </c>
    </row>
    <row r="19" spans="1:7">
      <c r="A19" t="s">
        <v>45</v>
      </c>
      <c r="B19" t="s">
        <v>50</v>
      </c>
      <c r="D19">
        <v>0.55803758527999214</v>
      </c>
      <c r="E19">
        <v>0.42719289754547624</v>
      </c>
      <c r="F19">
        <v>0.5840819201853068</v>
      </c>
      <c r="G19">
        <v>0.57009363458016604</v>
      </c>
    </row>
    <row r="20" spans="1:7">
      <c r="A20" t="s">
        <v>45</v>
      </c>
      <c r="B20" t="s">
        <v>51</v>
      </c>
      <c r="D20">
        <v>0.45071347735588235</v>
      </c>
      <c r="E20">
        <v>0.3855004740314763</v>
      </c>
      <c r="F20">
        <v>0.46848454638883003</v>
      </c>
      <c r="G20">
        <v>0.45351956812933847</v>
      </c>
    </row>
    <row r="21" spans="1:7">
      <c r="A21" t="s">
        <v>16</v>
      </c>
      <c r="B21" t="s">
        <v>62</v>
      </c>
      <c r="D21">
        <v>0.76031398617134482</v>
      </c>
      <c r="E21">
        <v>0.7468752948160513</v>
      </c>
      <c r="F21">
        <v>0.72103627872112575</v>
      </c>
      <c r="G21">
        <v>0.75874724797931647</v>
      </c>
    </row>
    <row r="22" spans="1:7">
      <c r="A22" t="s">
        <v>16</v>
      </c>
      <c r="B22" t="s">
        <v>63</v>
      </c>
      <c r="D22">
        <v>0.45855566823505689</v>
      </c>
      <c r="E22">
        <v>0.44736410659312142</v>
      </c>
      <c r="F22">
        <v>0.54218037239884354</v>
      </c>
      <c r="G22">
        <v>0.56911767630789434</v>
      </c>
    </row>
    <row r="23" spans="1:7">
      <c r="A23" t="s">
        <v>16</v>
      </c>
      <c r="B23" t="s">
        <v>65</v>
      </c>
      <c r="D23">
        <v>0.55900140870786219</v>
      </c>
      <c r="E23">
        <v>0.50616511522814156</v>
      </c>
      <c r="F23">
        <v>0.48928500244588108</v>
      </c>
      <c r="G23">
        <v>0.65374524744119333</v>
      </c>
    </row>
    <row r="24" spans="1:7">
      <c r="A24" t="s">
        <v>17</v>
      </c>
      <c r="B24" t="s">
        <v>66</v>
      </c>
      <c r="D24">
        <v>0.68936714374120389</v>
      </c>
      <c r="E24">
        <v>0.6308621419207554</v>
      </c>
      <c r="F24">
        <v>0.65791940273000382</v>
      </c>
      <c r="G24">
        <v>0.69339851515777007</v>
      </c>
    </row>
    <row r="25" spans="1:7">
      <c r="A25" t="s">
        <v>17</v>
      </c>
      <c r="B25" t="s">
        <v>67</v>
      </c>
      <c r="D25">
        <v>0.52745638773885184</v>
      </c>
      <c r="E25">
        <v>0.49073746260370521</v>
      </c>
      <c r="F25">
        <v>0.61113583548820272</v>
      </c>
      <c r="G25">
        <v>0.60268639296093618</v>
      </c>
    </row>
    <row r="26" spans="1:7">
      <c r="A26" t="s">
        <v>17</v>
      </c>
      <c r="B26" t="s">
        <v>68</v>
      </c>
      <c r="D26">
        <v>0.37462084622746139</v>
      </c>
      <c r="E26">
        <v>0.38446451132151765</v>
      </c>
      <c r="F26">
        <v>0.47988230457139203</v>
      </c>
      <c r="G26">
        <v>0.48020309445761677</v>
      </c>
    </row>
    <row r="27" spans="1:7">
      <c r="A27" t="s">
        <v>18</v>
      </c>
      <c r="B27" t="s">
        <v>73</v>
      </c>
      <c r="D27">
        <v>0.57595736521521812</v>
      </c>
      <c r="E27">
        <v>0.47804511243991782</v>
      </c>
      <c r="F27">
        <v>0.58864692175056077</v>
      </c>
      <c r="G27">
        <v>0.61746627540396548</v>
      </c>
    </row>
    <row r="28" spans="1:7">
      <c r="A28" t="s">
        <v>18</v>
      </c>
      <c r="B28" t="s">
        <v>74</v>
      </c>
      <c r="D28">
        <v>0.44819779328791909</v>
      </c>
      <c r="E28">
        <v>0.46942797327835095</v>
      </c>
      <c r="F28">
        <v>0.48699745499966501</v>
      </c>
      <c r="G28">
        <v>0.52777774910243047</v>
      </c>
    </row>
    <row r="29" spans="1:7">
      <c r="A29" t="s">
        <v>15</v>
      </c>
      <c r="B29" t="s">
        <v>296</v>
      </c>
      <c r="D29">
        <v>0.41447847284614325</v>
      </c>
      <c r="E29">
        <v>0.30806120999900483</v>
      </c>
      <c r="F29">
        <v>0.52662844266622311</v>
      </c>
      <c r="G29">
        <v>0.57482827305744089</v>
      </c>
    </row>
    <row r="30" spans="1:7">
      <c r="A30" t="s">
        <v>15</v>
      </c>
      <c r="B30" t="s">
        <v>297</v>
      </c>
      <c r="D30">
        <v>0.55701534777307216</v>
      </c>
      <c r="E30">
        <v>0.5033067298772308</v>
      </c>
      <c r="F30">
        <v>0.44737860270013025</v>
      </c>
      <c r="G30">
        <v>0.4238724671495161</v>
      </c>
    </row>
    <row r="31" spans="1:7">
      <c r="A31" t="s">
        <v>15</v>
      </c>
      <c r="B31" t="s">
        <v>298</v>
      </c>
      <c r="D31">
        <v>0.59723624861937696</v>
      </c>
      <c r="E31">
        <v>0.50196678114641613</v>
      </c>
      <c r="F31">
        <v>0.63430802256613994</v>
      </c>
      <c r="G31">
        <v>0.69035444108998156</v>
      </c>
    </row>
    <row r="32" spans="1:7">
      <c r="A32" t="s">
        <v>15</v>
      </c>
      <c r="B32" t="s">
        <v>267</v>
      </c>
      <c r="D32">
        <v>0.81773784445494224</v>
      </c>
      <c r="E32">
        <v>0.75862067423929835</v>
      </c>
      <c r="F32">
        <v>0.7345419237700137</v>
      </c>
      <c r="G32">
        <v>0.84518189199642235</v>
      </c>
    </row>
    <row r="33" spans="1:7">
      <c r="A33" t="s">
        <v>15</v>
      </c>
      <c r="B33" t="s">
        <v>268</v>
      </c>
      <c r="D33">
        <v>0.3090663476596146</v>
      </c>
      <c r="E33">
        <v>0.16141655956994777</v>
      </c>
      <c r="F33">
        <v>0.5136644578863403</v>
      </c>
      <c r="G33">
        <v>0.64418925384859005</v>
      </c>
    </row>
    <row r="34" spans="1:7">
      <c r="A34" t="s">
        <v>20</v>
      </c>
      <c r="B34" t="s">
        <v>75</v>
      </c>
      <c r="D34">
        <v>0.46035258436253401</v>
      </c>
      <c r="E34">
        <v>0.456379731233026</v>
      </c>
      <c r="F34">
        <v>0.55676084388202329</v>
      </c>
      <c r="G34">
        <v>0.57892069434648297</v>
      </c>
    </row>
    <row r="35" spans="1:7">
      <c r="A35" t="s">
        <v>20</v>
      </c>
      <c r="B35" t="s">
        <v>76</v>
      </c>
      <c r="D35">
        <v>0.55751894722648743</v>
      </c>
      <c r="E35">
        <v>0.49003490015301804</v>
      </c>
      <c r="F35">
        <v>0.55103852465949754</v>
      </c>
      <c r="G35">
        <v>0.60224923216718707</v>
      </c>
    </row>
    <row r="36" spans="1:7">
      <c r="A36" t="s">
        <v>21</v>
      </c>
      <c r="B36" t="s">
        <v>77</v>
      </c>
      <c r="D36">
        <v>0.48909418123347792</v>
      </c>
      <c r="E36">
        <v>0.45474714130831106</v>
      </c>
      <c r="F36">
        <v>0.53629176144930557</v>
      </c>
      <c r="G36">
        <v>0.58383248699775925</v>
      </c>
    </row>
    <row r="37" spans="1:7">
      <c r="A37" t="s">
        <v>21</v>
      </c>
      <c r="B37" t="s">
        <v>78</v>
      </c>
      <c r="D37">
        <v>0.63690556009228583</v>
      </c>
      <c r="E37">
        <v>0.66641174310414553</v>
      </c>
      <c r="F37">
        <v>0.69546041870844766</v>
      </c>
      <c r="G37">
        <v>0.74484079154383309</v>
      </c>
    </row>
    <row r="38" spans="1:7">
      <c r="A38" t="s">
        <v>13</v>
      </c>
      <c r="B38" t="s">
        <v>79</v>
      </c>
      <c r="D38">
        <v>0.46916821375459788</v>
      </c>
      <c r="E38">
        <v>0.33102990895259804</v>
      </c>
      <c r="F38">
        <v>0.5694757540176022</v>
      </c>
      <c r="G38">
        <v>0.62516771912943969</v>
      </c>
    </row>
    <row r="39" spans="1:7">
      <c r="A39" t="s">
        <v>13</v>
      </c>
      <c r="B39" t="s">
        <v>80</v>
      </c>
      <c r="D39">
        <v>0.51810267076841232</v>
      </c>
      <c r="E39">
        <v>0.43219708231823062</v>
      </c>
      <c r="F39">
        <v>0.54815618325620907</v>
      </c>
      <c r="G39">
        <v>0.56997680257283134</v>
      </c>
    </row>
    <row r="40" spans="1:7">
      <c r="A40" t="s">
        <v>7</v>
      </c>
      <c r="B40" t="s">
        <v>81</v>
      </c>
      <c r="D40">
        <v>0.61380545975663803</v>
      </c>
      <c r="E40">
        <v>0.52634162301118781</v>
      </c>
      <c r="G40">
        <v>0.67946079984947627</v>
      </c>
    </row>
    <row r="41" spans="1:7">
      <c r="A41" t="s">
        <v>7</v>
      </c>
      <c r="B41" t="s">
        <v>82</v>
      </c>
      <c r="D41">
        <v>0.50658054761626703</v>
      </c>
      <c r="E41">
        <v>0.47009594901969232</v>
      </c>
      <c r="G41">
        <v>0.5538326643138709</v>
      </c>
    </row>
    <row r="42" spans="1:7">
      <c r="A42" t="s">
        <v>86</v>
      </c>
      <c r="B42" t="s">
        <v>87</v>
      </c>
      <c r="D42">
        <v>0.56101393120558463</v>
      </c>
      <c r="E42">
        <v>0.49644743411234965</v>
      </c>
      <c r="F42">
        <v>0.57605301930969843</v>
      </c>
      <c r="G42">
        <v>0.560880552730878</v>
      </c>
    </row>
    <row r="43" spans="1:7">
      <c r="A43" t="s">
        <v>86</v>
      </c>
      <c r="B43" t="s">
        <v>88</v>
      </c>
      <c r="D43">
        <v>0.53261895836729989</v>
      </c>
      <c r="E43">
        <v>0.51765077362424916</v>
      </c>
      <c r="F43">
        <v>0.5928916271007959</v>
      </c>
      <c r="G43">
        <v>0.5905088665088245</v>
      </c>
    </row>
    <row r="44" spans="1:7">
      <c r="A44" t="s">
        <v>86</v>
      </c>
      <c r="B44" t="s">
        <v>89</v>
      </c>
      <c r="D44">
        <v>0.42944002111840807</v>
      </c>
      <c r="E44">
        <v>0.38165948482429479</v>
      </c>
      <c r="F44">
        <v>0.49081175104198427</v>
      </c>
      <c r="G44">
        <v>0.60616304811718558</v>
      </c>
    </row>
    <row r="45" spans="1:7">
      <c r="A45" t="s">
        <v>95</v>
      </c>
      <c r="B45" t="s">
        <v>165</v>
      </c>
      <c r="G45">
        <v>0.5916292491878643</v>
      </c>
    </row>
    <row r="46" spans="1:7">
      <c r="A46" t="s">
        <v>95</v>
      </c>
      <c r="B46" t="s">
        <v>163</v>
      </c>
      <c r="G46">
        <v>0.69726367009703794</v>
      </c>
    </row>
    <row r="47" spans="1:7">
      <c r="A47" t="s">
        <v>95</v>
      </c>
      <c r="B47" t="s">
        <v>269</v>
      </c>
      <c r="G47">
        <v>0.51893908557631674</v>
      </c>
    </row>
    <row r="48" spans="1:7">
      <c r="A48" t="s">
        <v>9</v>
      </c>
      <c r="B48" t="s">
        <v>97</v>
      </c>
      <c r="D48">
        <v>0.55260134144827</v>
      </c>
      <c r="E48">
        <v>0.5179414915546221</v>
      </c>
      <c r="F48">
        <v>0.56975729759628524</v>
      </c>
      <c r="G48">
        <v>0.5587594026340249</v>
      </c>
    </row>
    <row r="49" spans="1:7">
      <c r="A49" t="s">
        <v>9</v>
      </c>
      <c r="B49" t="s">
        <v>71</v>
      </c>
      <c r="D49">
        <v>0.69302720693998732</v>
      </c>
      <c r="E49">
        <v>0.66270403561616065</v>
      </c>
      <c r="F49">
        <v>0.70415938365689201</v>
      </c>
      <c r="G49">
        <v>0.68551891087792449</v>
      </c>
    </row>
    <row r="50" spans="1:7">
      <c r="A50" t="s">
        <v>9</v>
      </c>
      <c r="B50" t="s">
        <v>72</v>
      </c>
      <c r="D50">
        <v>0.43087018089974582</v>
      </c>
      <c r="E50">
        <v>0.38201221110185724</v>
      </c>
      <c r="F50">
        <v>0.51043775102715627</v>
      </c>
      <c r="G50">
        <v>0.60404607713700131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1"/>
  </sheetPr>
  <dimension ref="A1:F50"/>
  <sheetViews>
    <sheetView workbookViewId="0">
      <selection activeCell="G1" sqref="G1:G1048576"/>
    </sheetView>
  </sheetViews>
  <sheetFormatPr baseColWidth="10" defaultColWidth="8.6640625" defaultRowHeight="14.4"/>
  <cols>
    <col min="2" max="2" width="15.44140625" customWidth="1"/>
    <col min="3" max="3" width="8.109375" customWidth="1"/>
  </cols>
  <sheetData>
    <row r="1" spans="1:6">
      <c r="A1" t="str">
        <f>r_vote!A1</f>
        <v>Variable</v>
      </c>
      <c r="B1" t="str">
        <f>r_vote!B1</f>
        <v>Value</v>
      </c>
      <c r="C1" t="str">
        <f>r_vote!C1</f>
        <v>1973-79</v>
      </c>
      <c r="D1" t="str">
        <f>r_vote!D1</f>
        <v>1983-87</v>
      </c>
      <c r="E1" t="str">
        <f>r_vote!E1</f>
        <v>1991-95</v>
      </c>
      <c r="F1" t="str">
        <f>r_vote!G1</f>
        <v>2015-19</v>
      </c>
    </row>
    <row r="2" spans="1:6">
      <c r="A2" t="str">
        <f>r_vote!A2</f>
        <v>educ</v>
      </c>
      <c r="B2" t="str">
        <f>r_vote!B2</f>
        <v>Primary</v>
      </c>
      <c r="C2">
        <f>r_vote!C2</f>
        <v>0.64400000000000002</v>
      </c>
      <c r="D2">
        <f>r_vote!D2</f>
        <v>0.51713613752875909</v>
      </c>
      <c r="E2">
        <f>r_vote!E2</f>
        <v>0.48139071910376163</v>
      </c>
      <c r="F2">
        <f>r_vote!G2</f>
        <v>0.60897382756126417</v>
      </c>
    </row>
    <row r="3" spans="1:6">
      <c r="A3" t="str">
        <f>r_vote!A3</f>
        <v>educ</v>
      </c>
      <c r="B3" t="str">
        <f>r_vote!B3</f>
        <v>Secondary</v>
      </c>
      <c r="C3">
        <f>r_vote!C3</f>
        <v>0.61599999999999999</v>
      </c>
      <c r="D3">
        <f>r_vote!D3</f>
        <v>0.49105239599789202</v>
      </c>
      <c r="E3">
        <f>r_vote!E3</f>
        <v>0.46621445025787306</v>
      </c>
      <c r="F3">
        <f>r_vote!G3</f>
        <v>0.61605649276444197</v>
      </c>
    </row>
    <row r="4" spans="1:6">
      <c r="A4" t="str">
        <f>r_vote!A4</f>
        <v>educ</v>
      </c>
      <c r="B4" t="str">
        <f>r_vote!B4</f>
        <v>Tertiary</v>
      </c>
      <c r="C4">
        <f>r_vote!C4</f>
        <v>0.56299999999999994</v>
      </c>
      <c r="D4">
        <f>r_vote!D4</f>
        <v>0.46575273492797292</v>
      </c>
      <c r="E4">
        <f>r_vote!E4</f>
        <v>0.46995861710606607</v>
      </c>
      <c r="F4">
        <f>r_vote!G4</f>
        <v>0.47314478825786227</v>
      </c>
    </row>
    <row r="5" spans="1:6">
      <c r="A5" t="str">
        <f>r_vote!A5</f>
        <v>geduc</v>
      </c>
      <c r="B5" t="str">
        <f>r_vote!B5</f>
        <v>Bottom 50%</v>
      </c>
      <c r="C5">
        <f>r_vote!C5</f>
        <v>0</v>
      </c>
      <c r="D5">
        <f>r_vote!D5</f>
        <v>0.51700924239418178</v>
      </c>
      <c r="E5">
        <f>r_vote!E5</f>
        <v>0.48054885949910159</v>
      </c>
      <c r="F5">
        <f>r_vote!G5</f>
        <v>0.61234711654806817</v>
      </c>
    </row>
    <row r="6" spans="1:6">
      <c r="A6" t="str">
        <f>r_vote!A6</f>
        <v>geduc</v>
      </c>
      <c r="B6" t="str">
        <f>r_vote!B6</f>
        <v>Middle 40%</v>
      </c>
      <c r="C6">
        <f>r_vote!C6</f>
        <v>0</v>
      </c>
      <c r="D6">
        <f>r_vote!D6</f>
        <v>0.50255765391586105</v>
      </c>
      <c r="E6">
        <f>r_vote!E6</f>
        <v>0.47970581954966146</v>
      </c>
      <c r="F6">
        <f>r_vote!G6</f>
        <v>0.60014760603695649</v>
      </c>
    </row>
    <row r="7" spans="1:6">
      <c r="A7" t="str">
        <f>r_vote!A7</f>
        <v>geduc</v>
      </c>
      <c r="B7" t="str">
        <f>r_vote!B7</f>
        <v>Top 10%</v>
      </c>
      <c r="C7">
        <f>r_vote!C7</f>
        <v>0</v>
      </c>
      <c r="D7">
        <f>r_vote!D7</f>
        <v>0.47101557832775803</v>
      </c>
      <c r="E7">
        <f>r_vote!E7</f>
        <v>0.4483237045947881</v>
      </c>
      <c r="F7">
        <f>r_vote!G7</f>
        <v>0.44779947825579203</v>
      </c>
    </row>
    <row r="8" spans="1:6">
      <c r="A8" t="str">
        <f>r_vote!A8</f>
        <v>dinc</v>
      </c>
      <c r="B8" t="str">
        <f>r_vote!B8</f>
        <v>D1</v>
      </c>
      <c r="C8">
        <f>r_vote!C8</f>
        <v>0</v>
      </c>
      <c r="D8">
        <f>r_vote!D8</f>
        <v>0.40941326741718592</v>
      </c>
      <c r="E8">
        <f>r_vote!E8</f>
        <v>0.41472069841347553</v>
      </c>
      <c r="F8">
        <f>r_vote!G8</f>
        <v>0.65235655570301698</v>
      </c>
    </row>
    <row r="9" spans="1:6">
      <c r="A9" t="str">
        <f>r_vote!A9</f>
        <v>dinc</v>
      </c>
      <c r="B9" t="str">
        <f>r_vote!B9</f>
        <v>D2</v>
      </c>
      <c r="C9">
        <f>r_vote!C9</f>
        <v>0</v>
      </c>
      <c r="D9">
        <f>r_vote!D9</f>
        <v>0.43930947915574015</v>
      </c>
      <c r="E9">
        <f>r_vote!E9</f>
        <v>0.49051010479782758</v>
      </c>
      <c r="F9">
        <f>r_vote!G9</f>
        <v>0.63300480032166428</v>
      </c>
    </row>
    <row r="10" spans="1:6">
      <c r="A10" t="str">
        <f>r_vote!A10</f>
        <v>dinc</v>
      </c>
      <c r="B10" t="str">
        <f>r_vote!B10</f>
        <v>D3</v>
      </c>
      <c r="C10">
        <f>r_vote!C10</f>
        <v>0</v>
      </c>
      <c r="D10">
        <f>r_vote!D10</f>
        <v>0.45232471746598346</v>
      </c>
      <c r="E10">
        <f>r_vote!E10</f>
        <v>0.43146085894596897</v>
      </c>
      <c r="F10">
        <f>r_vote!G10</f>
        <v>0.63437131171785743</v>
      </c>
    </row>
    <row r="11" spans="1:6">
      <c r="A11" t="str">
        <f>r_vote!A11</f>
        <v>dinc</v>
      </c>
      <c r="B11" t="str">
        <f>r_vote!B11</f>
        <v>D4</v>
      </c>
      <c r="C11">
        <f>r_vote!C11</f>
        <v>0</v>
      </c>
      <c r="D11">
        <f>r_vote!D11</f>
        <v>0.57254091624854808</v>
      </c>
      <c r="E11">
        <f>r_vote!E11</f>
        <v>0.49243438289856506</v>
      </c>
      <c r="F11">
        <f>r_vote!G11</f>
        <v>0.62990199653769097</v>
      </c>
    </row>
    <row r="12" spans="1:6">
      <c r="A12" t="str">
        <f>r_vote!A12</f>
        <v>dinc</v>
      </c>
      <c r="B12" t="str">
        <f>r_vote!B12</f>
        <v>D5</v>
      </c>
      <c r="C12">
        <f>r_vote!C12</f>
        <v>0</v>
      </c>
      <c r="D12">
        <f>r_vote!D12</f>
        <v>0.5725409162485483</v>
      </c>
      <c r="E12">
        <f>r_vote!E12</f>
        <v>0.50410597268582025</v>
      </c>
      <c r="F12">
        <f>r_vote!G12</f>
        <v>0.59830885440296966</v>
      </c>
    </row>
    <row r="13" spans="1:6">
      <c r="A13" t="str">
        <f>r_vote!A13</f>
        <v>dinc</v>
      </c>
      <c r="B13" t="str">
        <f>r_vote!B13</f>
        <v>D6</v>
      </c>
      <c r="C13">
        <f>r_vote!C13</f>
        <v>0</v>
      </c>
      <c r="D13">
        <f>r_vote!D13</f>
        <v>0.56892019735709642</v>
      </c>
      <c r="E13">
        <f>r_vote!E13</f>
        <v>0.44431703232293512</v>
      </c>
      <c r="F13">
        <f>r_vote!G13</f>
        <v>0.58935033059374575</v>
      </c>
    </row>
    <row r="14" spans="1:6">
      <c r="A14" t="str">
        <f>r_vote!A14</f>
        <v>dinc</v>
      </c>
      <c r="B14" t="str">
        <f>r_vote!B14</f>
        <v>D7</v>
      </c>
      <c r="C14">
        <f>r_vote!C14</f>
        <v>0</v>
      </c>
      <c r="D14">
        <f>r_vote!D14</f>
        <v>0.56801141933541133</v>
      </c>
      <c r="E14">
        <f>r_vote!E14</f>
        <v>0.44183007749781583</v>
      </c>
      <c r="F14">
        <f>r_vote!G14</f>
        <v>0.58499484463133555</v>
      </c>
    </row>
    <row r="15" spans="1:6">
      <c r="A15" t="str">
        <f>r_vote!A15</f>
        <v>dinc</v>
      </c>
      <c r="B15" t="str">
        <f>r_vote!B15</f>
        <v>D8</v>
      </c>
      <c r="C15">
        <f>r_vote!C15</f>
        <v>0</v>
      </c>
      <c r="D15">
        <f>r_vote!D15</f>
        <v>0.57483428819533799</v>
      </c>
      <c r="E15">
        <f>r_vote!E15</f>
        <v>0.40699793721543914</v>
      </c>
      <c r="F15">
        <f>r_vote!G15</f>
        <v>0.58183776871560822</v>
      </c>
    </row>
    <row r="16" spans="1:6">
      <c r="A16" t="str">
        <f>r_vote!A16</f>
        <v>dinc</v>
      </c>
      <c r="B16" t="str">
        <f>r_vote!B16</f>
        <v>D9</v>
      </c>
      <c r="C16">
        <f>r_vote!C16</f>
        <v>0</v>
      </c>
      <c r="D16">
        <f>r_vote!D16</f>
        <v>0.51546066953620506</v>
      </c>
      <c r="E16">
        <f>r_vote!E16</f>
        <v>0.41208734855088169</v>
      </c>
      <c r="F16">
        <f>r_vote!G16</f>
        <v>0.52693124036974159</v>
      </c>
    </row>
    <row r="17" spans="1:6">
      <c r="A17" t="str">
        <f>r_vote!A17</f>
        <v>dinc</v>
      </c>
      <c r="B17" t="str">
        <f>r_vote!B17</f>
        <v>D10</v>
      </c>
      <c r="C17">
        <f>r_vote!C17</f>
        <v>0</v>
      </c>
      <c r="D17">
        <f>r_vote!D17</f>
        <v>0.45071347735588235</v>
      </c>
      <c r="E17">
        <f>r_vote!E17</f>
        <v>0.3855004740314763</v>
      </c>
      <c r="F17">
        <f>r_vote!G17</f>
        <v>0.45351956812933847</v>
      </c>
    </row>
    <row r="18" spans="1:6">
      <c r="A18" t="str">
        <f>r_vote!A18</f>
        <v>ginc</v>
      </c>
      <c r="B18" t="str">
        <f>r_vote!B18</f>
        <v>Bottom 50%</v>
      </c>
      <c r="C18">
        <f>r_vote!C18</f>
        <v>0</v>
      </c>
      <c r="D18">
        <f>r_vote!D18</f>
        <v>0.48211356950505613</v>
      </c>
      <c r="E18">
        <f>r_vote!E18</f>
        <v>0.46629201356493333</v>
      </c>
      <c r="F18">
        <f>r_vote!G18</f>
        <v>0.62764210204180104</v>
      </c>
    </row>
    <row r="19" spans="1:6">
      <c r="A19" t="str">
        <f>r_vote!A19</f>
        <v>ginc</v>
      </c>
      <c r="B19" t="str">
        <f>r_vote!B19</f>
        <v>Middle 40%</v>
      </c>
      <c r="C19">
        <f>r_vote!C19</f>
        <v>0</v>
      </c>
      <c r="D19">
        <f>r_vote!D19</f>
        <v>0.55803758527999214</v>
      </c>
      <c r="E19">
        <f>r_vote!E19</f>
        <v>0.42719289754547624</v>
      </c>
      <c r="F19">
        <f>r_vote!G19</f>
        <v>0.57009363458016604</v>
      </c>
    </row>
    <row r="20" spans="1:6">
      <c r="A20" t="str">
        <f>r_vote!A20</f>
        <v>ginc</v>
      </c>
      <c r="B20" t="str">
        <f>r_vote!B20</f>
        <v>Top 10%</v>
      </c>
      <c r="C20">
        <f>r_vote!C20</f>
        <v>0</v>
      </c>
      <c r="D20">
        <f>r_vote!D20</f>
        <v>0.45071347735588235</v>
      </c>
      <c r="E20">
        <f>r_vote!E20</f>
        <v>0.3855004740314763</v>
      </c>
      <c r="F20">
        <f>r_vote!G20</f>
        <v>0.45351956812933847</v>
      </c>
    </row>
    <row r="21" spans="1:6">
      <c r="A21" t="str">
        <f>r_vote!A21</f>
        <v>religion</v>
      </c>
      <c r="B21" t="str">
        <f>r_vote!B21</f>
        <v>No religion</v>
      </c>
      <c r="C21">
        <f>r_vote!C21</f>
        <v>0</v>
      </c>
      <c r="D21">
        <f>r_vote!D21</f>
        <v>0.76031398617134482</v>
      </c>
      <c r="E21">
        <f>r_vote!E21</f>
        <v>0.7468752948160513</v>
      </c>
      <c r="F21">
        <f>r_vote!G21</f>
        <v>0.75874724797931647</v>
      </c>
    </row>
    <row r="22" spans="1:6">
      <c r="A22" t="str">
        <f>r_vote!A22</f>
        <v>religion</v>
      </c>
      <c r="B22" t="str">
        <f>r_vote!B22</f>
        <v>Catholic</v>
      </c>
      <c r="C22">
        <f>r_vote!C22</f>
        <v>0</v>
      </c>
      <c r="D22">
        <f>r_vote!D22</f>
        <v>0.45855566823505689</v>
      </c>
      <c r="E22">
        <f>r_vote!E22</f>
        <v>0.44736410659312142</v>
      </c>
      <c r="F22">
        <f>r_vote!G22</f>
        <v>0.56911767630789434</v>
      </c>
    </row>
    <row r="23" spans="1:6">
      <c r="A23" t="str">
        <f>r_vote!A23</f>
        <v>religion</v>
      </c>
      <c r="B23" t="str">
        <f>r_vote!B23</f>
        <v>Other</v>
      </c>
      <c r="C23">
        <f>r_vote!C23</f>
        <v>0</v>
      </c>
      <c r="D23">
        <f>r_vote!D23</f>
        <v>0.55900140870786219</v>
      </c>
      <c r="E23">
        <f>r_vote!E23</f>
        <v>0.50616511522814156</v>
      </c>
      <c r="F23">
        <f>r_vote!G23</f>
        <v>0.65374524744119333</v>
      </c>
    </row>
    <row r="24" spans="1:6">
      <c r="A24" t="str">
        <f>r_vote!A24</f>
        <v>religious</v>
      </c>
      <c r="B24" t="str">
        <f>r_vote!B24</f>
        <v>Never</v>
      </c>
      <c r="C24">
        <f>r_vote!C24</f>
        <v>0</v>
      </c>
      <c r="D24">
        <f>r_vote!D24</f>
        <v>0.68936714374120389</v>
      </c>
      <c r="E24">
        <f>r_vote!E24</f>
        <v>0.6308621419207554</v>
      </c>
      <c r="F24">
        <f>r_vote!G24</f>
        <v>0.69339851515777007</v>
      </c>
    </row>
    <row r="25" spans="1:6">
      <c r="A25" t="str">
        <f>r_vote!A25</f>
        <v>religious</v>
      </c>
      <c r="B25" t="str">
        <f>r_vote!B25</f>
        <v>Less than monthly</v>
      </c>
      <c r="C25">
        <f>r_vote!C25</f>
        <v>0</v>
      </c>
      <c r="D25">
        <f>r_vote!D25</f>
        <v>0.52745638773885184</v>
      </c>
      <c r="E25">
        <f>r_vote!E25</f>
        <v>0.49073746260370521</v>
      </c>
      <c r="F25">
        <f>r_vote!G25</f>
        <v>0.60268639296093618</v>
      </c>
    </row>
    <row r="26" spans="1:6">
      <c r="A26" t="str">
        <f>r_vote!A26</f>
        <v>religious</v>
      </c>
      <c r="B26" t="str">
        <f>r_vote!B26</f>
        <v>Monthly or more</v>
      </c>
      <c r="C26">
        <f>r_vote!C26</f>
        <v>0</v>
      </c>
      <c r="D26">
        <f>r_vote!D26</f>
        <v>0.37462084622746139</v>
      </c>
      <c r="E26">
        <f>r_vote!E26</f>
        <v>0.38446451132151765</v>
      </c>
      <c r="F26">
        <f>r_vote!G26</f>
        <v>0.48020309445761677</v>
      </c>
    </row>
    <row r="27" spans="1:6">
      <c r="A27" t="str">
        <f>r_vote!A27</f>
        <v>rural</v>
      </c>
      <c r="B27" t="str">
        <f>r_vote!B27</f>
        <v>Urban</v>
      </c>
      <c r="C27">
        <f>r_vote!C27</f>
        <v>0</v>
      </c>
      <c r="D27">
        <f>r_vote!D27</f>
        <v>0.57595736521521812</v>
      </c>
      <c r="E27">
        <f>r_vote!E27</f>
        <v>0.47804511243991782</v>
      </c>
      <c r="F27">
        <f>r_vote!G27</f>
        <v>0.61746627540396548</v>
      </c>
    </row>
    <row r="28" spans="1:6">
      <c r="A28" t="str">
        <f>r_vote!A28</f>
        <v>rural</v>
      </c>
      <c r="B28" t="str">
        <f>r_vote!B28</f>
        <v>Rural</v>
      </c>
      <c r="C28">
        <f>r_vote!C28</f>
        <v>0</v>
      </c>
      <c r="D28">
        <f>r_vote!D28</f>
        <v>0.44819779328791909</v>
      </c>
      <c r="E28">
        <f>r_vote!E28</f>
        <v>0.46942797327835095</v>
      </c>
      <c r="F28">
        <f>r_vote!G28</f>
        <v>0.52777774910243047</v>
      </c>
    </row>
    <row r="29" spans="1:6">
      <c r="A29" t="str">
        <f>r_vote!A29</f>
        <v>region</v>
      </c>
      <c r="B29" t="str">
        <f>r_vote!B29</f>
        <v>North</v>
      </c>
      <c r="C29">
        <f>r_vote!C29</f>
        <v>0</v>
      </c>
      <c r="D29">
        <f>r_vote!D29</f>
        <v>0.41447847284614325</v>
      </c>
      <c r="E29">
        <f>r_vote!E29</f>
        <v>0.30806120999900483</v>
      </c>
      <c r="F29">
        <f>r_vote!G29</f>
        <v>0.57482827305744089</v>
      </c>
    </row>
    <row r="30" spans="1:6">
      <c r="A30" t="str">
        <f>r_vote!A30</f>
        <v>region</v>
      </c>
      <c r="B30" t="str">
        <f>r_vote!B30</f>
        <v>Center</v>
      </c>
      <c r="C30">
        <f>r_vote!C30</f>
        <v>0</v>
      </c>
      <c r="D30">
        <f>r_vote!D30</f>
        <v>0.55701534777307216</v>
      </c>
      <c r="E30">
        <f>r_vote!E30</f>
        <v>0.5033067298772308</v>
      </c>
      <c r="F30">
        <f>r_vote!G30</f>
        <v>0.4238724671495161</v>
      </c>
    </row>
    <row r="31" spans="1:6">
      <c r="A31" t="str">
        <f>r_vote!A31</f>
        <v>region</v>
      </c>
      <c r="B31" t="str">
        <f>r_vote!B31</f>
        <v>Lisbon</v>
      </c>
      <c r="C31">
        <f>r_vote!C31</f>
        <v>0</v>
      </c>
      <c r="D31">
        <f>r_vote!D31</f>
        <v>0.59723624861937696</v>
      </c>
      <c r="E31">
        <f>r_vote!E31</f>
        <v>0.50196678114641613</v>
      </c>
      <c r="F31">
        <f>r_vote!G31</f>
        <v>0.69035444108998156</v>
      </c>
    </row>
    <row r="32" spans="1:6">
      <c r="A32" t="str">
        <f>r_vote!A32</f>
        <v>region</v>
      </c>
      <c r="B32" t="str">
        <f>r_vote!B32</f>
        <v>Alentejo</v>
      </c>
      <c r="C32">
        <f>r_vote!C32</f>
        <v>0</v>
      </c>
      <c r="D32">
        <f>r_vote!D32</f>
        <v>0.81773784445494224</v>
      </c>
      <c r="E32">
        <f>r_vote!E32</f>
        <v>0.75862067423929835</v>
      </c>
      <c r="F32">
        <f>r_vote!G32</f>
        <v>0.84518189199642235</v>
      </c>
    </row>
    <row r="33" spans="1:6">
      <c r="A33" t="str">
        <f>r_vote!A33</f>
        <v>region</v>
      </c>
      <c r="B33" t="str">
        <f>r_vote!B33</f>
        <v>Algarve</v>
      </c>
      <c r="C33">
        <f>r_vote!C33</f>
        <v>0</v>
      </c>
      <c r="D33">
        <f>r_vote!D33</f>
        <v>0.3090663476596146</v>
      </c>
      <c r="E33">
        <f>r_vote!E33</f>
        <v>0.16141655956994777</v>
      </c>
      <c r="F33">
        <f>r_vote!G33</f>
        <v>0.64418925384859005</v>
      </c>
    </row>
    <row r="34" spans="1:6">
      <c r="A34" t="str">
        <f>r_vote!A34</f>
        <v>sex</v>
      </c>
      <c r="B34" t="str">
        <f>r_vote!B34</f>
        <v>Woman</v>
      </c>
      <c r="C34">
        <f>r_vote!C34</f>
        <v>0</v>
      </c>
      <c r="D34">
        <f>r_vote!D34</f>
        <v>0.46035258436253401</v>
      </c>
      <c r="E34">
        <f>r_vote!E34</f>
        <v>0.456379731233026</v>
      </c>
      <c r="F34">
        <f>r_vote!G34</f>
        <v>0.57892069434648297</v>
      </c>
    </row>
    <row r="35" spans="1:6">
      <c r="A35" t="str">
        <f>r_vote!A35</f>
        <v>sex</v>
      </c>
      <c r="B35" t="str">
        <f>r_vote!B35</f>
        <v>Man</v>
      </c>
      <c r="C35">
        <f>r_vote!C35</f>
        <v>0</v>
      </c>
      <c r="D35">
        <f>r_vote!D35</f>
        <v>0.55751894722648743</v>
      </c>
      <c r="E35">
        <f>r_vote!E35</f>
        <v>0.49003490015301804</v>
      </c>
      <c r="F35">
        <f>r_vote!G35</f>
        <v>0.60224923216718707</v>
      </c>
    </row>
    <row r="36" spans="1:6">
      <c r="A36" t="str">
        <f>r_vote!A36</f>
        <v>union</v>
      </c>
      <c r="B36" t="str">
        <f>r_vote!B36</f>
        <v>Not union member</v>
      </c>
      <c r="C36">
        <f>r_vote!C36</f>
        <v>0</v>
      </c>
      <c r="D36">
        <f>r_vote!D36</f>
        <v>0.48909418123347792</v>
      </c>
      <c r="E36">
        <f>r_vote!E36</f>
        <v>0.45474714130831106</v>
      </c>
      <c r="F36">
        <f>r_vote!G36</f>
        <v>0.58383248699775925</v>
      </c>
    </row>
    <row r="37" spans="1:6">
      <c r="A37" t="str">
        <f>r_vote!A37</f>
        <v>union</v>
      </c>
      <c r="B37" t="str">
        <f>r_vote!B37</f>
        <v>Union member</v>
      </c>
      <c r="C37">
        <f>r_vote!C37</f>
        <v>0</v>
      </c>
      <c r="D37">
        <f>r_vote!D37</f>
        <v>0.63690556009228583</v>
      </c>
      <c r="E37">
        <f>r_vote!E37</f>
        <v>0.66641174310414553</v>
      </c>
      <c r="F37">
        <f>r_vote!G37</f>
        <v>0.74484079154383309</v>
      </c>
    </row>
    <row r="38" spans="1:6">
      <c r="A38" t="str">
        <f>r_vote!A38</f>
        <v>marital</v>
      </c>
      <c r="B38" t="str">
        <f>r_vote!B38</f>
        <v>Single</v>
      </c>
      <c r="C38">
        <f>r_vote!C38</f>
        <v>0</v>
      </c>
      <c r="D38">
        <f>r_vote!D38</f>
        <v>0.46916821375459788</v>
      </c>
      <c r="E38">
        <f>r_vote!E38</f>
        <v>0.33102990895259804</v>
      </c>
      <c r="F38">
        <f>r_vote!G38</f>
        <v>0.62516771912943969</v>
      </c>
    </row>
    <row r="39" spans="1:6">
      <c r="A39" t="str">
        <f>r_vote!A39</f>
        <v>marital</v>
      </c>
      <c r="B39" t="str">
        <f>r_vote!B39</f>
        <v>Married / Partner</v>
      </c>
      <c r="C39">
        <f>r_vote!C39</f>
        <v>0</v>
      </c>
      <c r="D39">
        <f>r_vote!D39</f>
        <v>0.51810267076841232</v>
      </c>
      <c r="E39">
        <f>r_vote!E39</f>
        <v>0.43219708231823062</v>
      </c>
      <c r="F39">
        <f>r_vote!G39</f>
        <v>0.56997680257283134</v>
      </c>
    </row>
    <row r="40" spans="1:6">
      <c r="A40" t="str">
        <f>r_vote!A40</f>
        <v>class</v>
      </c>
      <c r="B40" t="str">
        <f>r_vote!B40</f>
        <v>Working class</v>
      </c>
      <c r="C40">
        <f>r_vote!C40</f>
        <v>0</v>
      </c>
      <c r="D40">
        <f>r_vote!D40</f>
        <v>0.61380545975663803</v>
      </c>
      <c r="E40">
        <f>r_vote!E40</f>
        <v>0.52634162301118781</v>
      </c>
      <c r="F40">
        <f>r_vote!G40</f>
        <v>0.67946079984947627</v>
      </c>
    </row>
    <row r="41" spans="1:6">
      <c r="A41" t="str">
        <f>r_vote!A41</f>
        <v>class</v>
      </c>
      <c r="B41" t="str">
        <f>r_vote!B41</f>
        <v>Middle class</v>
      </c>
      <c r="C41">
        <f>r_vote!C41</f>
        <v>0</v>
      </c>
      <c r="D41">
        <f>r_vote!D41</f>
        <v>0.50658054761626703</v>
      </c>
      <c r="E41">
        <f>r_vote!E41</f>
        <v>0.47009594901969232</v>
      </c>
      <c r="F41">
        <f>r_vote!G41</f>
        <v>0.5538326643138709</v>
      </c>
    </row>
    <row r="42" spans="1:6">
      <c r="A42" t="str">
        <f>r_vote!A42</f>
        <v>agerec</v>
      </c>
      <c r="B42" t="str">
        <f>r_vote!B42</f>
        <v>20-40</v>
      </c>
      <c r="C42">
        <f>r_vote!C42</f>
        <v>0</v>
      </c>
      <c r="D42">
        <f>r_vote!D42</f>
        <v>0.56101393120558463</v>
      </c>
      <c r="E42">
        <f>r_vote!E42</f>
        <v>0.49644743411234965</v>
      </c>
      <c r="F42">
        <f>r_vote!G42</f>
        <v>0.560880552730878</v>
      </c>
    </row>
    <row r="43" spans="1:6">
      <c r="A43" t="str">
        <f>r_vote!A43</f>
        <v>agerec</v>
      </c>
      <c r="B43" t="str">
        <f>r_vote!B43</f>
        <v>40-60</v>
      </c>
      <c r="C43">
        <f>r_vote!C43</f>
        <v>0</v>
      </c>
      <c r="D43">
        <f>r_vote!D43</f>
        <v>0.53261895836729989</v>
      </c>
      <c r="E43">
        <f>r_vote!E43</f>
        <v>0.51765077362424916</v>
      </c>
      <c r="F43">
        <f>r_vote!G43</f>
        <v>0.5905088665088245</v>
      </c>
    </row>
    <row r="44" spans="1:6">
      <c r="A44" t="str">
        <f>r_vote!A44</f>
        <v>agerec</v>
      </c>
      <c r="B44" t="str">
        <f>r_vote!B44</f>
        <v>60+</v>
      </c>
      <c r="C44">
        <f>r_vote!C44</f>
        <v>0</v>
      </c>
      <c r="D44">
        <f>r_vote!D44</f>
        <v>0.42944002111840807</v>
      </c>
      <c r="E44">
        <f>r_vote!E44</f>
        <v>0.38165948482429479</v>
      </c>
      <c r="F44">
        <f>r_vote!G44</f>
        <v>0.60616304811718558</v>
      </c>
    </row>
    <row r="45" spans="1:6">
      <c r="A45" t="str">
        <f>r_vote!A45</f>
        <v>ctrbirth</v>
      </c>
      <c r="B45" t="str">
        <f>r_vote!B45</f>
        <v>Portugal</v>
      </c>
      <c r="C45">
        <f>r_vote!C45</f>
        <v>0</v>
      </c>
      <c r="D45">
        <f>r_vote!D45</f>
        <v>0</v>
      </c>
      <c r="E45">
        <f>r_vote!E45</f>
        <v>0</v>
      </c>
      <c r="F45">
        <f>r_vote!G45</f>
        <v>0.5916292491878643</v>
      </c>
    </row>
    <row r="46" spans="1:6">
      <c r="A46" t="str">
        <f>r_vote!A46</f>
        <v>ctrbirth</v>
      </c>
      <c r="B46" t="str">
        <f>r_vote!B46</f>
        <v>Brazil</v>
      </c>
      <c r="C46">
        <f>r_vote!C46</f>
        <v>0</v>
      </c>
      <c r="D46">
        <f>r_vote!D46</f>
        <v>0</v>
      </c>
      <c r="E46">
        <f>r_vote!E46</f>
        <v>0</v>
      </c>
      <c r="F46">
        <f>r_vote!G46</f>
        <v>0.69726367009703794</v>
      </c>
    </row>
    <row r="47" spans="1:6">
      <c r="A47" t="str">
        <f>r_vote!A47</f>
        <v>ctrbirth</v>
      </c>
      <c r="B47" t="str">
        <f>r_vote!B47</f>
        <v>Other ex-colony</v>
      </c>
      <c r="C47">
        <f>r_vote!C47</f>
        <v>0</v>
      </c>
      <c r="D47">
        <f>r_vote!D47</f>
        <v>0</v>
      </c>
      <c r="E47">
        <f>r_vote!E47</f>
        <v>0</v>
      </c>
      <c r="F47">
        <f>r_vote!G47</f>
        <v>0.51893908557631674</v>
      </c>
    </row>
    <row r="48" spans="1:6">
      <c r="A48" t="str">
        <f>r_vote!A48</f>
        <v>emp</v>
      </c>
      <c r="B48" t="str">
        <f>r_vote!B48</f>
        <v>Employed</v>
      </c>
      <c r="C48">
        <f>r_vote!C48</f>
        <v>0</v>
      </c>
      <c r="D48">
        <f>r_vote!D48</f>
        <v>0.55260134144827</v>
      </c>
      <c r="E48">
        <f>r_vote!E48</f>
        <v>0.5179414915546221</v>
      </c>
      <c r="F48">
        <f>r_vote!G48</f>
        <v>0.5587594026340249</v>
      </c>
    </row>
    <row r="49" spans="1:6">
      <c r="A49" t="str">
        <f>r_vote!A49</f>
        <v>emp</v>
      </c>
      <c r="B49" t="str">
        <f>r_vote!B49</f>
        <v>Unemployed</v>
      </c>
      <c r="C49">
        <f>r_vote!C49</f>
        <v>0</v>
      </c>
      <c r="D49">
        <f>r_vote!D49</f>
        <v>0.69302720693998732</v>
      </c>
      <c r="E49">
        <f>r_vote!E49</f>
        <v>0.66270403561616065</v>
      </c>
      <c r="F49">
        <f>r_vote!G49</f>
        <v>0.68551891087792449</v>
      </c>
    </row>
    <row r="50" spans="1:6">
      <c r="A50" t="str">
        <f>r_vote!A50</f>
        <v>emp</v>
      </c>
      <c r="B50" t="str">
        <f>r_vote!B50</f>
        <v>Inactive</v>
      </c>
      <c r="C50">
        <f>r_vote!C50</f>
        <v>0</v>
      </c>
      <c r="D50">
        <f>r_vote!D50</f>
        <v>0.43087018089974582</v>
      </c>
      <c r="E50">
        <f>r_vote!E50</f>
        <v>0.38201221110185724</v>
      </c>
      <c r="F50">
        <f>r_vote!G50</f>
        <v>0.60404607713700131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Graphiques</vt:lpstr>
      </vt:variant>
      <vt:variant>
        <vt:i4>70</vt:i4>
      </vt:variant>
    </vt:vector>
  </HeadingPairs>
  <TitlesOfParts>
    <vt:vector size="100" baseType="lpstr">
      <vt:lpstr>Contents</vt:lpstr>
      <vt:lpstr>TC1</vt:lpstr>
      <vt:lpstr>TCC1</vt:lpstr>
      <vt:lpstr>TCC2</vt:lpstr>
      <vt:lpstr>r_elec</vt:lpstr>
      <vt:lpstr>r_data</vt:lpstr>
      <vt:lpstr>r_des</vt:lpstr>
      <vt:lpstr>r_vote</vt:lpstr>
      <vt:lpstr>r_vote2</vt:lpstr>
      <vt:lpstr>r_votediff</vt:lpstr>
      <vt:lpstr>r_miss</vt:lpstr>
      <vt:lpstr>r_vote_be</vt:lpstr>
      <vt:lpstr>r_vote_gre</vt:lpstr>
      <vt:lpstr>r_vote_gre2</vt:lpstr>
      <vt:lpstr>r_vote_lab</vt:lpstr>
      <vt:lpstr>r_vote_lab2</vt:lpstr>
      <vt:lpstr>r_vote_lib</vt:lpstr>
      <vt:lpstr>r_vote_all</vt:lpstr>
      <vt:lpstr>T_miss</vt:lpstr>
      <vt:lpstr>r_comp</vt:lpstr>
      <vt:lpstr>r_educ</vt:lpstr>
      <vt:lpstr>r_inc</vt:lpstr>
      <vt:lpstr>r_vote_all_decomposed</vt:lpstr>
      <vt:lpstr>r_vote_all_decomposed2</vt:lpstr>
      <vt:lpstr>1975_raw</vt:lpstr>
      <vt:lpstr>1976_raw</vt:lpstr>
      <vt:lpstr>1979_raw</vt:lpstr>
      <vt:lpstr>1980_raw</vt:lpstr>
      <vt:lpstr>1983_raw</vt:lpstr>
      <vt:lpstr>Summary statistics old</vt:lpstr>
      <vt:lpstr>FC1</vt:lpstr>
      <vt:lpstr>FC2</vt:lpstr>
      <vt:lpstr>FC3</vt:lpstr>
      <vt:lpstr>FCA1</vt:lpstr>
      <vt:lpstr>FCA2</vt:lpstr>
      <vt:lpstr>FCA3</vt:lpstr>
      <vt:lpstr>FCA4</vt:lpstr>
      <vt:lpstr>FCB1</vt:lpstr>
      <vt:lpstr>FCB2</vt:lpstr>
      <vt:lpstr>FCB3</vt:lpstr>
      <vt:lpstr>FCB4</vt:lpstr>
      <vt:lpstr>FCB5</vt:lpstr>
      <vt:lpstr>FCB6</vt:lpstr>
      <vt:lpstr>FCB7</vt:lpstr>
      <vt:lpstr>FCB8</vt:lpstr>
      <vt:lpstr>FCB9</vt:lpstr>
      <vt:lpstr>FCB10</vt:lpstr>
      <vt:lpstr>FCB11</vt:lpstr>
      <vt:lpstr>FCB12</vt:lpstr>
      <vt:lpstr>FCB13</vt:lpstr>
      <vt:lpstr>FCB14</vt:lpstr>
      <vt:lpstr>FCB15</vt:lpstr>
      <vt:lpstr>FCB16</vt:lpstr>
      <vt:lpstr>FCB17</vt:lpstr>
      <vt:lpstr>FCB18</vt:lpstr>
      <vt:lpstr>FCB19</vt:lpstr>
      <vt:lpstr>FCB20</vt:lpstr>
      <vt:lpstr>FCB21</vt:lpstr>
      <vt:lpstr>FCB22</vt:lpstr>
      <vt:lpstr>FCB23</vt:lpstr>
      <vt:lpstr>FCB24</vt:lpstr>
      <vt:lpstr>FCB25</vt:lpstr>
      <vt:lpstr>FCB26</vt:lpstr>
      <vt:lpstr>FCB27</vt:lpstr>
      <vt:lpstr>FCC1</vt:lpstr>
      <vt:lpstr>FCC2</vt:lpstr>
      <vt:lpstr>FCC3</vt:lpstr>
      <vt:lpstr>FCC4</vt:lpstr>
      <vt:lpstr>FCC5</vt:lpstr>
      <vt:lpstr>FCC6</vt:lpstr>
      <vt:lpstr>FCC7</vt:lpstr>
      <vt:lpstr>FCC8</vt:lpstr>
      <vt:lpstr>FCC9</vt:lpstr>
      <vt:lpstr>FCC10</vt:lpstr>
      <vt:lpstr>FCC11</vt:lpstr>
      <vt:lpstr>FCC12</vt:lpstr>
      <vt:lpstr>FCC13</vt:lpstr>
      <vt:lpstr>FCC14</vt:lpstr>
      <vt:lpstr>FCC15</vt:lpstr>
      <vt:lpstr>FCC16</vt:lpstr>
      <vt:lpstr>FCC17</vt:lpstr>
      <vt:lpstr>FCC18</vt:lpstr>
      <vt:lpstr>FCC19</vt:lpstr>
      <vt:lpstr>FCC20</vt:lpstr>
      <vt:lpstr>FCC21</vt:lpstr>
      <vt:lpstr>FCC22</vt:lpstr>
      <vt:lpstr>FCC23</vt:lpstr>
      <vt:lpstr>FCC24</vt:lpstr>
      <vt:lpstr>FCC25</vt:lpstr>
      <vt:lpstr>FCC26</vt:lpstr>
      <vt:lpstr>FCC27</vt:lpstr>
      <vt:lpstr>FCC28</vt:lpstr>
      <vt:lpstr>FCC29</vt:lpstr>
      <vt:lpstr>FCC30</vt:lpstr>
      <vt:lpstr>FCC31</vt:lpstr>
      <vt:lpstr>FCC32</vt:lpstr>
      <vt:lpstr>FCC33</vt:lpstr>
      <vt:lpstr>FCC34</vt:lpstr>
      <vt:lpstr>FCC35</vt:lpstr>
      <vt:lpstr>FCC36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2021-03-11T14:12:28Z</cp:lastPrinted>
  <dcterms:created xsi:type="dcterms:W3CDTF">2020-04-07T08:24:43Z</dcterms:created>
  <dcterms:modified xsi:type="dcterms:W3CDTF">2021-03-11T14:12:50Z</dcterms:modified>
</cp:coreProperties>
</file>