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0.xml" ContentType="application/vnd.openxmlformats-officedocument.spreadsheetml.chartsheet+xml"/>
  <Override PartName="/xl/chartsheets/sheet11.xml" ContentType="application/vnd.openxmlformats-officedocument.spreadsheetml.chart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9.xml" ContentType="application/vnd.openxmlformats-officedocument.spreadsheetml.chartsheet+xml"/>
  <Override PartName="/xl/chartsheets/sheet20.xml" ContentType="application/vnd.openxmlformats-officedocument.spreadsheetml.chartsheet+xml"/>
  <Override PartName="/xl/chartsheets/sheet21.xml" ContentType="application/vnd.openxmlformats-officedocument.spreadsheetml.chartsheet+xml"/>
  <Override PartName="/xl/chartsheets/sheet22.xml" ContentType="application/vnd.openxmlformats-officedocument.spreadsheetml.chart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chartsheets/sheet31.xml" ContentType="application/vnd.openxmlformats-officedocument.spreadsheetml.chartsheet+xml"/>
  <Override PartName="/xl/chartsheets/sheet32.xml" ContentType="application/vnd.openxmlformats-officedocument.spreadsheetml.chartsheet+xml"/>
  <Override PartName="/xl/chartsheets/sheet33.xml" ContentType="application/vnd.openxmlformats-officedocument.spreadsheetml.chartsheet+xml"/>
  <Override PartName="/xl/chartsheets/sheet34.xml" ContentType="application/vnd.openxmlformats-officedocument.spreadsheetml.chartsheet+xml"/>
  <Override PartName="/xl/chartsheets/sheet35.xml" ContentType="application/vnd.openxmlformats-officedocument.spreadsheetml.chartsheet+xml"/>
  <Override PartName="/xl/chartsheets/sheet36.xml" ContentType="application/vnd.openxmlformats-officedocument.spreadsheetml.chartsheet+xml"/>
  <Override PartName="/xl/chartsheets/sheet37.xml" ContentType="application/vnd.openxmlformats-officedocument.spreadsheetml.chartsheet+xml"/>
  <Override PartName="/xl/chartsheets/sheet38.xml" ContentType="application/vnd.openxmlformats-officedocument.spreadsheetml.chartsheet+xml"/>
  <Override PartName="/xl/chartsheets/sheet39.xml" ContentType="application/vnd.openxmlformats-officedocument.spreadsheetml.chartsheet+xml"/>
  <Override PartName="/xl/chartsheets/sheet40.xml" ContentType="application/vnd.openxmlformats-officedocument.spreadsheetml.chartsheet+xml"/>
  <Override PartName="/xl/chartsheets/sheet41.xml" ContentType="application/vnd.openxmlformats-officedocument.spreadsheetml.chartsheet+xml"/>
  <Override PartName="/xl/chartsheets/sheet42.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charts/chart10.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1.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2.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3.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4.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15.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16.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17.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charts/chart18.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1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0.xml" ContentType="application/vnd.openxmlformats-officedocument.drawingml.chartshapes+xml"/>
  <Override PartName="/xl/drawings/drawing41.xml" ContentType="application/vnd.openxmlformats-officedocument.drawing+xml"/>
  <Override PartName="/xl/charts/chart2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2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2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2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2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28.xml" ContentType="application/vnd.openxmlformats-officedocument.drawingml.chart+xml"/>
  <Override PartName="/xl/drawings/drawing58.xml" ContentType="application/vnd.openxmlformats-officedocument.drawingml.chartshapes+xml"/>
  <Override PartName="/xl/drawings/drawing59.xml" ContentType="application/vnd.openxmlformats-officedocument.drawing+xml"/>
  <Override PartName="/xl/charts/chart29.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30.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charts/chart35.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36.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37.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38.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charts/chart39.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40.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charts/chart41.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charts/chart42.xml" ContentType="application/vnd.openxmlformats-officedocument.drawingml.chart+xml"/>
  <Override PartName="/xl/drawings/drawing8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Amory Gethin\Dropbox\WIDConflictGMPBook\BookFR\excel\"/>
    </mc:Choice>
  </mc:AlternateContent>
  <bookViews>
    <workbookView xWindow="0" yWindow="0" windowWidth="25596" windowHeight="14496" tabRatio="980"/>
  </bookViews>
  <sheets>
    <sheet name="Contents" sheetId="83" r:id="rId1"/>
    <sheet name="F1" sheetId="87" r:id="rId2"/>
    <sheet name="F2" sheetId="27" r:id="rId3"/>
    <sheet name="F3" sheetId="5" r:id="rId4"/>
    <sheet name="F4" sheetId="7" r:id="rId5"/>
    <sheet name="F5" sheetId="38" r:id="rId6"/>
    <sheet name="F6" sheetId="39" r:id="rId7"/>
    <sheet name="F7" sheetId="9" r:id="rId8"/>
    <sheet name="F8" sheetId="11" r:id="rId9"/>
    <sheet name="F9" sheetId="49" r:id="rId10"/>
    <sheet name="F10" sheetId="51" r:id="rId11"/>
    <sheet name="T1" sheetId="44" r:id="rId12"/>
    <sheet name="T2" sheetId="46" r:id="rId13"/>
    <sheet name="F1b" sheetId="100" r:id="rId14"/>
    <sheet name="F2b" sheetId="89" r:id="rId15"/>
    <sheet name="F3b" sheetId="90" r:id="rId16"/>
    <sheet name="F4b" sheetId="91" r:id="rId17"/>
    <sheet name="F5b" sheetId="92" r:id="rId18"/>
    <sheet name="F6b" sheetId="93" r:id="rId19"/>
    <sheet name="F7b" sheetId="94" r:id="rId20"/>
    <sheet name="F8b" sheetId="95" r:id="rId21"/>
    <sheet name="F9b" sheetId="96" r:id="rId22"/>
    <sheet name="F10b" sheetId="97" r:id="rId23"/>
    <sheet name="T1b" sheetId="98" r:id="rId24"/>
    <sheet name="T2b" sheetId="99" r:id="rId25"/>
    <sheet name="FA1" sheetId="3" r:id="rId26"/>
    <sheet name="FA2" sheetId="56" r:id="rId27"/>
    <sheet name="FA3" sheetId="58" r:id="rId28"/>
    <sheet name="FA4" sheetId="61" r:id="rId29"/>
    <sheet name="FA5" sheetId="62" r:id="rId30"/>
    <sheet name="FA6" sheetId="64" r:id="rId31"/>
    <sheet name="FA7" sheetId="21" r:id="rId32"/>
    <sheet name="FA8" sheetId="31" r:id="rId33"/>
    <sheet name="FA9" sheetId="70" r:id="rId34"/>
    <sheet name="FA10" sheetId="74" r:id="rId35"/>
    <sheet name="FA11" sheetId="24" r:id="rId36"/>
    <sheet name="FA12" sheetId="32" r:id="rId37"/>
    <sheet name="FA13" sheetId="19" r:id="rId38"/>
    <sheet name="FA14" sheetId="25" r:id="rId39"/>
    <sheet name="FA15" sheetId="33" r:id="rId40"/>
    <sheet name="FA16" sheetId="75" r:id="rId41"/>
    <sheet name="FA17" sheetId="13" r:id="rId42"/>
    <sheet name="FA18" sheetId="76" r:id="rId43"/>
    <sheet name="FA19" sheetId="77" r:id="rId44"/>
    <sheet name="FA20" sheetId="78" r:id="rId45"/>
    <sheet name="FA21" sheetId="71" r:id="rId46"/>
    <sheet name="FA22" sheetId="73" r:id="rId47"/>
    <sheet name="FA23" sheetId="72" r:id="rId48"/>
    <sheet name="FA24" sheetId="53" r:id="rId49"/>
    <sheet name="TA1" sheetId="86" r:id="rId50"/>
    <sheet name="TA2" sheetId="43" r:id="rId51"/>
    <sheet name="TA3" sheetId="42" r:id="rId52"/>
    <sheet name="TA4" sheetId="15" r:id="rId53"/>
    <sheet name="TA5" sheetId="81" r:id="rId54"/>
    <sheet name="TA6" sheetId="17" r:id="rId55"/>
    <sheet name="TA7" sheetId="34" r:id="rId56"/>
    <sheet name="r_elec" sheetId="2" r:id="rId57"/>
    <sheet name="r_elec2" sheetId="26" r:id="rId58"/>
    <sheet name="r_des" sheetId="41" r:id="rId59"/>
    <sheet name="r_ppp_vote" sheetId="65" r:id="rId60"/>
    <sheet name="r_pml_vote" sheetId="66" r:id="rId61"/>
    <sheet name="r_isl_vote" sheetId="67" r:id="rId62"/>
    <sheet name="r_mqm_vote" sheetId="68" r:id="rId63"/>
    <sheet name="r_pti_vote" sheetId="69" r:id="rId64"/>
    <sheet name="r_ppp_sindhi" sheetId="6" r:id="rId65"/>
    <sheet name="r_ppp_dinc10" sheetId="10" r:id="rId66"/>
    <sheet name="r_ppp_deduc10" sheetId="12" r:id="rId67"/>
    <sheet name="r_pti_reg" sheetId="35" r:id="rId68"/>
    <sheet name="r_pml_punjab" sheetId="36" r:id="rId69"/>
    <sheet name="r_lang_2018" sheetId="45" r:id="rId70"/>
    <sheet name="r_pti_diff" sheetId="47" r:id="rId71"/>
    <sheet name="r_ppp_relig" sheetId="52" r:id="rId72"/>
    <sheet name="r_des_reg" sheetId="54" r:id="rId73"/>
    <sheet name="r_des_lan" sheetId="57" r:id="rId74"/>
    <sheet name="r_des_inc" sheetId="59" r:id="rId75"/>
    <sheet name="r_ppp_reg" sheetId="79" r:id="rId76"/>
    <sheet name="r_isl_reg" sheetId="80" r:id="rId77"/>
    <sheet name="r_pml_reg" sheetId="82" r:id="rId78"/>
    <sheet name="r_ppp_dinc" sheetId="84" r:id="rId79"/>
  </sheet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G8" i="99" l="1"/>
  <c r="F8" i="99"/>
  <c r="E8" i="99"/>
  <c r="D8" i="99"/>
  <c r="C8" i="99"/>
  <c r="B8" i="99"/>
  <c r="G7" i="99"/>
  <c r="F7" i="99"/>
  <c r="E7" i="99"/>
  <c r="D7" i="99"/>
  <c r="C7" i="99"/>
  <c r="B7" i="99"/>
  <c r="G6" i="99"/>
  <c r="F6" i="99"/>
  <c r="E6" i="99"/>
  <c r="D6" i="99"/>
  <c r="C6" i="99"/>
  <c r="B6" i="99"/>
  <c r="G5" i="99"/>
  <c r="F5" i="99"/>
  <c r="E5" i="99"/>
  <c r="D5" i="99"/>
  <c r="C5" i="99"/>
  <c r="B5" i="99"/>
  <c r="G4" i="99"/>
  <c r="F4" i="99"/>
  <c r="E4" i="99"/>
  <c r="D4" i="99"/>
  <c r="C4" i="99"/>
  <c r="B4" i="99"/>
  <c r="G3" i="99"/>
  <c r="F3" i="99"/>
  <c r="E3" i="99"/>
  <c r="D3" i="99"/>
  <c r="C3" i="99"/>
  <c r="B3" i="99"/>
  <c r="D15" i="98"/>
  <c r="C15" i="98"/>
  <c r="B15" i="98"/>
  <c r="D14" i="98"/>
  <c r="C14" i="98"/>
  <c r="B14" i="98"/>
  <c r="D13" i="98"/>
  <c r="C13" i="98"/>
  <c r="B13" i="98"/>
  <c r="D12" i="98"/>
  <c r="C12" i="98"/>
  <c r="B12" i="98"/>
  <c r="D11" i="98"/>
  <c r="C11" i="98"/>
  <c r="B11" i="98"/>
  <c r="D10" i="98"/>
  <c r="C10" i="98"/>
  <c r="B10" i="98"/>
  <c r="D9" i="98"/>
  <c r="C9" i="98"/>
  <c r="B9" i="98"/>
  <c r="D7" i="98"/>
  <c r="C7" i="98"/>
  <c r="B7" i="98"/>
  <c r="D6" i="98"/>
  <c r="C6" i="98"/>
  <c r="B6" i="98"/>
  <c r="D5" i="98"/>
  <c r="C5" i="98"/>
  <c r="B5" i="98"/>
  <c r="D4" i="98"/>
  <c r="C4" i="98"/>
  <c r="B4" i="98"/>
  <c r="F5" i="86"/>
  <c r="F6" i="86"/>
  <c r="F7" i="86"/>
  <c r="F8" i="86"/>
  <c r="E6" i="86"/>
  <c r="E7" i="86"/>
  <c r="E5" i="86"/>
  <c r="E4" i="86"/>
  <c r="D4" i="86"/>
  <c r="D5" i="86"/>
  <c r="D6" i="86"/>
  <c r="D8" i="86"/>
  <c r="C6" i="86"/>
  <c r="C5" i="86"/>
  <c r="C4" i="86"/>
  <c r="C8" i="86"/>
  <c r="B3" i="86"/>
  <c r="B6" i="86"/>
  <c r="B7" i="86"/>
  <c r="B8" i="86"/>
  <c r="E8" i="86"/>
  <c r="C37" i="34"/>
  <c r="B37" i="34"/>
  <c r="A37" i="34"/>
  <c r="C36" i="34"/>
  <c r="B36" i="34"/>
  <c r="A36" i="34"/>
  <c r="C35" i="34"/>
  <c r="B35" i="34"/>
  <c r="A35" i="34"/>
  <c r="C34" i="34"/>
  <c r="B34" i="34"/>
  <c r="A34" i="34"/>
  <c r="C33" i="34"/>
  <c r="B33" i="34"/>
  <c r="A33" i="34"/>
  <c r="C32" i="34"/>
  <c r="B32" i="34"/>
  <c r="A32" i="34"/>
  <c r="C31" i="34"/>
  <c r="B31" i="34"/>
  <c r="A31" i="34"/>
  <c r="C30" i="34"/>
  <c r="B30" i="34"/>
  <c r="A30" i="34"/>
  <c r="C29" i="34"/>
  <c r="B29" i="34"/>
  <c r="A29" i="34"/>
  <c r="C28" i="34"/>
  <c r="B28" i="34"/>
  <c r="A28" i="34"/>
  <c r="C27" i="34"/>
  <c r="B27" i="34"/>
  <c r="A27" i="34"/>
  <c r="C26" i="34"/>
  <c r="B26" i="34"/>
  <c r="A26" i="34"/>
  <c r="C25" i="34"/>
  <c r="B25" i="34"/>
  <c r="A25" i="34"/>
  <c r="C24" i="34"/>
  <c r="B24" i="34"/>
  <c r="A24" i="34"/>
  <c r="C23" i="34"/>
  <c r="B23" i="34"/>
  <c r="A23" i="34"/>
  <c r="C22" i="34"/>
  <c r="B22" i="34"/>
  <c r="A22" i="34"/>
  <c r="C21" i="34"/>
  <c r="B21" i="34"/>
  <c r="A21" i="34"/>
  <c r="C20" i="34"/>
  <c r="B20" i="34"/>
  <c r="A20" i="34"/>
  <c r="C19" i="34"/>
  <c r="B19" i="34"/>
  <c r="A19" i="34"/>
  <c r="C18" i="34"/>
  <c r="B18" i="34"/>
  <c r="A18" i="34"/>
  <c r="C17" i="34"/>
  <c r="B17" i="34"/>
  <c r="A17" i="34"/>
  <c r="C16" i="34"/>
  <c r="B16" i="34"/>
  <c r="A16" i="34"/>
  <c r="C15" i="34"/>
  <c r="B15" i="34"/>
  <c r="A15" i="34"/>
  <c r="C14" i="34"/>
  <c r="B14" i="34"/>
  <c r="A14" i="34"/>
  <c r="C13" i="34"/>
  <c r="B13" i="34"/>
  <c r="A13" i="34"/>
  <c r="C12" i="34"/>
  <c r="B12" i="34"/>
  <c r="A12" i="34"/>
  <c r="C11" i="34"/>
  <c r="B11" i="34"/>
  <c r="A11" i="34"/>
  <c r="C10" i="34"/>
  <c r="B10" i="34"/>
  <c r="A10" i="34"/>
  <c r="C9" i="34"/>
  <c r="B9" i="34"/>
  <c r="A9" i="34"/>
  <c r="C8" i="34"/>
  <c r="B8" i="34"/>
  <c r="A8" i="34"/>
  <c r="C7" i="34"/>
  <c r="B7" i="34"/>
  <c r="A7" i="34"/>
  <c r="C6" i="34"/>
  <c r="B6" i="34"/>
  <c r="A6" i="34"/>
  <c r="C5" i="34"/>
  <c r="B5" i="34"/>
  <c r="A5" i="34"/>
  <c r="C4" i="34"/>
  <c r="B4" i="34"/>
  <c r="A4" i="34"/>
  <c r="C3" i="34"/>
  <c r="B3" i="34"/>
  <c r="A3" i="34"/>
  <c r="C2" i="34"/>
  <c r="B2" i="34"/>
  <c r="A2" i="34"/>
  <c r="D37" i="17"/>
  <c r="C37" i="17"/>
  <c r="B37" i="17"/>
  <c r="A37" i="17"/>
  <c r="D36" i="17"/>
  <c r="C36" i="17"/>
  <c r="B36" i="17"/>
  <c r="A36" i="17"/>
  <c r="D35" i="17"/>
  <c r="C35" i="17"/>
  <c r="B35" i="17"/>
  <c r="A35" i="17"/>
  <c r="D34" i="17"/>
  <c r="C34" i="17"/>
  <c r="B34" i="17"/>
  <c r="A34" i="17"/>
  <c r="D33" i="17"/>
  <c r="C33" i="17"/>
  <c r="B33" i="17"/>
  <c r="A33" i="17"/>
  <c r="D32" i="17"/>
  <c r="C32" i="17"/>
  <c r="B32" i="17"/>
  <c r="A32" i="17"/>
  <c r="D31" i="17"/>
  <c r="C31" i="17"/>
  <c r="B31" i="17"/>
  <c r="A31" i="17"/>
  <c r="D30" i="17"/>
  <c r="C30" i="17"/>
  <c r="B30" i="17"/>
  <c r="A30" i="17"/>
  <c r="D29" i="17"/>
  <c r="C29" i="17"/>
  <c r="B29" i="17"/>
  <c r="A29" i="17"/>
  <c r="D28" i="17"/>
  <c r="C28" i="17"/>
  <c r="B28" i="17"/>
  <c r="A28" i="17"/>
  <c r="D27" i="17"/>
  <c r="C27" i="17"/>
  <c r="B27" i="17"/>
  <c r="A27" i="17"/>
  <c r="D26" i="17"/>
  <c r="C26" i="17"/>
  <c r="B26" i="17"/>
  <c r="A26" i="17"/>
  <c r="D25" i="17"/>
  <c r="C25" i="17"/>
  <c r="B25" i="17"/>
  <c r="A25" i="17"/>
  <c r="D24" i="17"/>
  <c r="C24" i="17"/>
  <c r="B24" i="17"/>
  <c r="A24" i="17"/>
  <c r="D23" i="17"/>
  <c r="C23" i="17"/>
  <c r="B23" i="17"/>
  <c r="A23" i="17"/>
  <c r="D22" i="17"/>
  <c r="C22" i="17"/>
  <c r="B22" i="17"/>
  <c r="A22" i="17"/>
  <c r="D21" i="17"/>
  <c r="C21" i="17"/>
  <c r="B21" i="17"/>
  <c r="A21" i="17"/>
  <c r="D20" i="17"/>
  <c r="C20" i="17"/>
  <c r="B20" i="17"/>
  <c r="A20" i="17"/>
  <c r="D19" i="17"/>
  <c r="C19" i="17"/>
  <c r="B19" i="17"/>
  <c r="A19" i="17"/>
  <c r="D18" i="17"/>
  <c r="C18" i="17"/>
  <c r="B18" i="17"/>
  <c r="A18" i="17"/>
  <c r="D17" i="17"/>
  <c r="C17" i="17"/>
  <c r="B17" i="17"/>
  <c r="A17" i="17"/>
  <c r="D16" i="17"/>
  <c r="C16" i="17"/>
  <c r="B16" i="17"/>
  <c r="A16" i="17"/>
  <c r="D15" i="17"/>
  <c r="C15" i="17"/>
  <c r="B15" i="17"/>
  <c r="A15" i="17"/>
  <c r="D14" i="17"/>
  <c r="C14" i="17"/>
  <c r="B14" i="17"/>
  <c r="A14" i="17"/>
  <c r="D13" i="17"/>
  <c r="C13" i="17"/>
  <c r="B13" i="17"/>
  <c r="A13" i="17"/>
  <c r="D12" i="17"/>
  <c r="C12" i="17"/>
  <c r="B12" i="17"/>
  <c r="A12" i="17"/>
  <c r="D11" i="17"/>
  <c r="C11" i="17"/>
  <c r="B11" i="17"/>
  <c r="A11" i="17"/>
  <c r="D10" i="17"/>
  <c r="C10" i="17"/>
  <c r="B10" i="17"/>
  <c r="A10" i="17"/>
  <c r="D9" i="17"/>
  <c r="C9" i="17"/>
  <c r="B9" i="17"/>
  <c r="A9" i="17"/>
  <c r="D8" i="17"/>
  <c r="C8" i="17"/>
  <c r="B8" i="17"/>
  <c r="A8" i="17"/>
  <c r="D7" i="17"/>
  <c r="C7" i="17"/>
  <c r="B7" i="17"/>
  <c r="A7" i="17"/>
  <c r="D6" i="17"/>
  <c r="C6" i="17"/>
  <c r="B6" i="17"/>
  <c r="A6" i="17"/>
  <c r="D5" i="17"/>
  <c r="C5" i="17"/>
  <c r="B5" i="17"/>
  <c r="A5" i="17"/>
  <c r="D4" i="17"/>
  <c r="C4" i="17"/>
  <c r="B4" i="17"/>
  <c r="A4" i="17"/>
  <c r="D3" i="17"/>
  <c r="C3" i="17"/>
  <c r="B3" i="17"/>
  <c r="A3" i="17"/>
  <c r="D2" i="17"/>
  <c r="C2" i="17"/>
  <c r="B2" i="17"/>
  <c r="A2" i="17"/>
  <c r="I37" i="81"/>
  <c r="H37" i="81"/>
  <c r="G37" i="81"/>
  <c r="F37" i="81"/>
  <c r="E37" i="81"/>
  <c r="D37" i="81"/>
  <c r="C37" i="81"/>
  <c r="B37" i="81"/>
  <c r="A37" i="81"/>
  <c r="I36" i="81"/>
  <c r="H36" i="81"/>
  <c r="G36" i="81"/>
  <c r="F36" i="81"/>
  <c r="E36" i="81"/>
  <c r="D36" i="81"/>
  <c r="C36" i="81"/>
  <c r="B36" i="81"/>
  <c r="A36" i="81"/>
  <c r="I35" i="81"/>
  <c r="H35" i="81"/>
  <c r="G35" i="81"/>
  <c r="F35" i="81"/>
  <c r="E35" i="81"/>
  <c r="D35" i="81"/>
  <c r="C35" i="81"/>
  <c r="B35" i="81"/>
  <c r="A35" i="81"/>
  <c r="I34" i="81"/>
  <c r="H34" i="81"/>
  <c r="G34" i="81"/>
  <c r="F34" i="81"/>
  <c r="E34" i="81"/>
  <c r="D34" i="81"/>
  <c r="C34" i="81"/>
  <c r="B34" i="81"/>
  <c r="A34" i="81"/>
  <c r="I33" i="81"/>
  <c r="H33" i="81"/>
  <c r="G33" i="81"/>
  <c r="F33" i="81"/>
  <c r="E33" i="81"/>
  <c r="D33" i="81"/>
  <c r="C33" i="81"/>
  <c r="B33" i="81"/>
  <c r="A33" i="81"/>
  <c r="I32" i="81"/>
  <c r="H32" i="81"/>
  <c r="G32" i="81"/>
  <c r="F32" i="81"/>
  <c r="E32" i="81"/>
  <c r="D32" i="81"/>
  <c r="C32" i="81"/>
  <c r="B32" i="81"/>
  <c r="A32" i="81"/>
  <c r="I31" i="81"/>
  <c r="H31" i="81"/>
  <c r="G31" i="81"/>
  <c r="F31" i="81"/>
  <c r="E31" i="81"/>
  <c r="D31" i="81"/>
  <c r="C31" i="81"/>
  <c r="B31" i="81"/>
  <c r="A31" i="81"/>
  <c r="I30" i="81"/>
  <c r="H30" i="81"/>
  <c r="G30" i="81"/>
  <c r="F30" i="81"/>
  <c r="E30" i="81"/>
  <c r="D30" i="81"/>
  <c r="C30" i="81"/>
  <c r="B30" i="81"/>
  <c r="A30" i="81"/>
  <c r="I29" i="81"/>
  <c r="H29" i="81"/>
  <c r="G29" i="81"/>
  <c r="F29" i="81"/>
  <c r="E29" i="81"/>
  <c r="D29" i="81"/>
  <c r="C29" i="81"/>
  <c r="B29" i="81"/>
  <c r="A29" i="81"/>
  <c r="I28" i="81"/>
  <c r="H28" i="81"/>
  <c r="G28" i="81"/>
  <c r="F28" i="81"/>
  <c r="E28" i="81"/>
  <c r="D28" i="81"/>
  <c r="C28" i="81"/>
  <c r="B28" i="81"/>
  <c r="A28" i="81"/>
  <c r="I27" i="81"/>
  <c r="H27" i="81"/>
  <c r="G27" i="81"/>
  <c r="F27" i="81"/>
  <c r="E27" i="81"/>
  <c r="D27" i="81"/>
  <c r="C27" i="81"/>
  <c r="B27" i="81"/>
  <c r="A27" i="81"/>
  <c r="I26" i="81"/>
  <c r="H26" i="81"/>
  <c r="G26" i="81"/>
  <c r="F26" i="81"/>
  <c r="E26" i="81"/>
  <c r="D26" i="81"/>
  <c r="C26" i="81"/>
  <c r="B26" i="81"/>
  <c r="A26" i="81"/>
  <c r="I25" i="81"/>
  <c r="H25" i="81"/>
  <c r="G25" i="81"/>
  <c r="F25" i="81"/>
  <c r="E25" i="81"/>
  <c r="D25" i="81"/>
  <c r="C25" i="81"/>
  <c r="B25" i="81"/>
  <c r="A25" i="81"/>
  <c r="I24" i="81"/>
  <c r="H24" i="81"/>
  <c r="G24" i="81"/>
  <c r="F24" i="81"/>
  <c r="E24" i="81"/>
  <c r="D24" i="81"/>
  <c r="C24" i="81"/>
  <c r="B24" i="81"/>
  <c r="A24" i="81"/>
  <c r="I23" i="81"/>
  <c r="H23" i="81"/>
  <c r="G23" i="81"/>
  <c r="F23" i="81"/>
  <c r="E23" i="81"/>
  <c r="D23" i="81"/>
  <c r="C23" i="81"/>
  <c r="B23" i="81"/>
  <c r="A23" i="81"/>
  <c r="I22" i="81"/>
  <c r="H22" i="81"/>
  <c r="G22" i="81"/>
  <c r="F22" i="81"/>
  <c r="E22" i="81"/>
  <c r="D22" i="81"/>
  <c r="C22" i="81"/>
  <c r="B22" i="81"/>
  <c r="A22" i="81"/>
  <c r="I21" i="81"/>
  <c r="H21" i="81"/>
  <c r="G21" i="81"/>
  <c r="F21" i="81"/>
  <c r="E21" i="81"/>
  <c r="D21" i="81"/>
  <c r="C21" i="81"/>
  <c r="B21" i="81"/>
  <c r="A21" i="81"/>
  <c r="I20" i="81"/>
  <c r="H20" i="81"/>
  <c r="G20" i="81"/>
  <c r="F20" i="81"/>
  <c r="E20" i="81"/>
  <c r="D20" i="81"/>
  <c r="C20" i="81"/>
  <c r="B20" i="81"/>
  <c r="A20" i="81"/>
  <c r="I19" i="81"/>
  <c r="H19" i="81"/>
  <c r="G19" i="81"/>
  <c r="F19" i="81"/>
  <c r="E19" i="81"/>
  <c r="D19" i="81"/>
  <c r="C19" i="81"/>
  <c r="B19" i="81"/>
  <c r="A19" i="81"/>
  <c r="I18" i="81"/>
  <c r="H18" i="81"/>
  <c r="G18" i="81"/>
  <c r="F18" i="81"/>
  <c r="E18" i="81"/>
  <c r="D18" i="81"/>
  <c r="C18" i="81"/>
  <c r="B18" i="81"/>
  <c r="A18" i="81"/>
  <c r="I17" i="81"/>
  <c r="H17" i="81"/>
  <c r="G17" i="81"/>
  <c r="F17" i="81"/>
  <c r="E17" i="81"/>
  <c r="D17" i="81"/>
  <c r="C17" i="81"/>
  <c r="B17" i="81"/>
  <c r="A17" i="81"/>
  <c r="I16" i="81"/>
  <c r="H16" i="81"/>
  <c r="G16" i="81"/>
  <c r="F16" i="81"/>
  <c r="E16" i="81"/>
  <c r="D16" i="81"/>
  <c r="C16" i="81"/>
  <c r="B16" i="81"/>
  <c r="A16" i="81"/>
  <c r="I15" i="81"/>
  <c r="H15" i="81"/>
  <c r="G15" i="81"/>
  <c r="F15" i="81"/>
  <c r="E15" i="81"/>
  <c r="D15" i="81"/>
  <c r="C15" i="81"/>
  <c r="B15" i="81"/>
  <c r="A15" i="81"/>
  <c r="I14" i="81"/>
  <c r="H14" i="81"/>
  <c r="G14" i="81"/>
  <c r="F14" i="81"/>
  <c r="E14" i="81"/>
  <c r="D14" i="81"/>
  <c r="C14" i="81"/>
  <c r="B14" i="81"/>
  <c r="A14" i="81"/>
  <c r="I13" i="81"/>
  <c r="H13" i="81"/>
  <c r="G13" i="81"/>
  <c r="F13" i="81"/>
  <c r="E13" i="81"/>
  <c r="D13" i="81"/>
  <c r="C13" i="81"/>
  <c r="B13" i="81"/>
  <c r="A13" i="81"/>
  <c r="I12" i="81"/>
  <c r="H12" i="81"/>
  <c r="G12" i="81"/>
  <c r="F12" i="81"/>
  <c r="E12" i="81"/>
  <c r="D12" i="81"/>
  <c r="C12" i="81"/>
  <c r="B12" i="81"/>
  <c r="A12" i="81"/>
  <c r="I11" i="81"/>
  <c r="H11" i="81"/>
  <c r="G11" i="81"/>
  <c r="F11" i="81"/>
  <c r="E11" i="81"/>
  <c r="D11" i="81"/>
  <c r="C11" i="81"/>
  <c r="B11" i="81"/>
  <c r="A11" i="81"/>
  <c r="I10" i="81"/>
  <c r="H10" i="81"/>
  <c r="G10" i="81"/>
  <c r="F10" i="81"/>
  <c r="E10" i="81"/>
  <c r="D10" i="81"/>
  <c r="C10" i="81"/>
  <c r="B10" i="81"/>
  <c r="A10" i="81"/>
  <c r="I9" i="81"/>
  <c r="H9" i="81"/>
  <c r="G9" i="81"/>
  <c r="F9" i="81"/>
  <c r="E9" i="81"/>
  <c r="D9" i="81"/>
  <c r="C9" i="81"/>
  <c r="B9" i="81"/>
  <c r="A9" i="81"/>
  <c r="I8" i="81"/>
  <c r="H8" i="81"/>
  <c r="G8" i="81"/>
  <c r="F8" i="81"/>
  <c r="E8" i="81"/>
  <c r="D8" i="81"/>
  <c r="C8" i="81"/>
  <c r="B8" i="81"/>
  <c r="A8" i="81"/>
  <c r="I7" i="81"/>
  <c r="H7" i="81"/>
  <c r="G7" i="81"/>
  <c r="F7" i="81"/>
  <c r="E7" i="81"/>
  <c r="D7" i="81"/>
  <c r="C7" i="81"/>
  <c r="B7" i="81"/>
  <c r="A7" i="81"/>
  <c r="I6" i="81"/>
  <c r="H6" i="81"/>
  <c r="G6" i="81"/>
  <c r="F6" i="81"/>
  <c r="E6" i="81"/>
  <c r="D6" i="81"/>
  <c r="C6" i="81"/>
  <c r="B6" i="81"/>
  <c r="A6" i="81"/>
  <c r="I5" i="81"/>
  <c r="H5" i="81"/>
  <c r="G5" i="81"/>
  <c r="F5" i="81"/>
  <c r="E5" i="81"/>
  <c r="D5" i="81"/>
  <c r="C5" i="81"/>
  <c r="B5" i="81"/>
  <c r="A5" i="81"/>
  <c r="I4" i="81"/>
  <c r="H4" i="81"/>
  <c r="G4" i="81"/>
  <c r="F4" i="81"/>
  <c r="E4" i="81"/>
  <c r="D4" i="81"/>
  <c r="C4" i="81"/>
  <c r="B4" i="81"/>
  <c r="A4" i="81"/>
  <c r="I3" i="81"/>
  <c r="H3" i="81"/>
  <c r="G3" i="81"/>
  <c r="F3" i="81"/>
  <c r="E3" i="81"/>
  <c r="D3" i="81"/>
  <c r="C3" i="81"/>
  <c r="B3" i="81"/>
  <c r="A3" i="81"/>
  <c r="I2" i="81"/>
  <c r="H2" i="81"/>
  <c r="G2" i="81"/>
  <c r="F2" i="81"/>
  <c r="E2" i="81"/>
  <c r="D2" i="81"/>
  <c r="C2" i="81"/>
  <c r="B2" i="81"/>
  <c r="A2" i="81"/>
  <c r="A37" i="15"/>
  <c r="I36" i="15"/>
  <c r="H36" i="15"/>
  <c r="G36" i="15"/>
  <c r="F36" i="15"/>
  <c r="E36" i="15"/>
  <c r="D36" i="15"/>
  <c r="C36" i="15"/>
  <c r="B36" i="15"/>
  <c r="A36" i="15"/>
  <c r="I35" i="15"/>
  <c r="H35" i="15"/>
  <c r="G35" i="15"/>
  <c r="F35" i="15"/>
  <c r="E35" i="15"/>
  <c r="D35" i="15"/>
  <c r="C35" i="15"/>
  <c r="B35" i="15"/>
  <c r="A35" i="15"/>
  <c r="I34" i="15"/>
  <c r="H34" i="15"/>
  <c r="G34" i="15"/>
  <c r="F34" i="15"/>
  <c r="E34" i="15"/>
  <c r="D34" i="15"/>
  <c r="C34" i="15"/>
  <c r="B34" i="15"/>
  <c r="A34" i="15"/>
  <c r="I33" i="15"/>
  <c r="H33" i="15"/>
  <c r="G33" i="15"/>
  <c r="F33" i="15"/>
  <c r="E33" i="15"/>
  <c r="D33" i="15"/>
  <c r="C33" i="15"/>
  <c r="B33" i="15"/>
  <c r="A33" i="15"/>
  <c r="I32" i="15"/>
  <c r="H32" i="15"/>
  <c r="G32" i="15"/>
  <c r="F32" i="15"/>
  <c r="E32" i="15"/>
  <c r="D32" i="15"/>
  <c r="C32" i="15"/>
  <c r="B32" i="15"/>
  <c r="A32" i="15"/>
  <c r="I31" i="15"/>
  <c r="H31" i="15"/>
  <c r="G31" i="15"/>
  <c r="F31" i="15"/>
  <c r="E31" i="15"/>
  <c r="D31" i="15"/>
  <c r="C31" i="15"/>
  <c r="B31" i="15"/>
  <c r="A31" i="15"/>
  <c r="I30" i="15"/>
  <c r="H30" i="15"/>
  <c r="G30" i="15"/>
  <c r="F30" i="15"/>
  <c r="E30" i="15"/>
  <c r="D30" i="15"/>
  <c r="C30" i="15"/>
  <c r="B30" i="15"/>
  <c r="A30" i="15"/>
  <c r="I29" i="15"/>
  <c r="H29" i="15"/>
  <c r="G29" i="15"/>
  <c r="F29" i="15"/>
  <c r="E29" i="15"/>
  <c r="D29" i="15"/>
  <c r="C29" i="15"/>
  <c r="B29" i="15"/>
  <c r="A29" i="15"/>
  <c r="I28" i="15"/>
  <c r="H28" i="15"/>
  <c r="G28" i="15"/>
  <c r="F28" i="15"/>
  <c r="E28" i="15"/>
  <c r="D28" i="15"/>
  <c r="C28" i="15"/>
  <c r="B28" i="15"/>
  <c r="A28" i="15"/>
  <c r="I27" i="15"/>
  <c r="H27" i="15"/>
  <c r="G27" i="15"/>
  <c r="F27" i="15"/>
  <c r="E27" i="15"/>
  <c r="D27" i="15"/>
  <c r="C27" i="15"/>
  <c r="B27" i="15"/>
  <c r="A27" i="15"/>
  <c r="I26" i="15"/>
  <c r="H26" i="15"/>
  <c r="G26" i="15"/>
  <c r="F26" i="15"/>
  <c r="E26" i="15"/>
  <c r="D26" i="15"/>
  <c r="C26" i="15"/>
  <c r="B26" i="15"/>
  <c r="A26" i="15"/>
  <c r="I25" i="15"/>
  <c r="H25" i="15"/>
  <c r="G25" i="15"/>
  <c r="F25" i="15"/>
  <c r="E25" i="15"/>
  <c r="D25" i="15"/>
  <c r="C25" i="15"/>
  <c r="B25" i="15"/>
  <c r="A25" i="15"/>
  <c r="I24" i="15"/>
  <c r="H24" i="15"/>
  <c r="G24" i="15"/>
  <c r="F24" i="15"/>
  <c r="E24" i="15"/>
  <c r="D24" i="15"/>
  <c r="C24" i="15"/>
  <c r="B24" i="15"/>
  <c r="A24" i="15"/>
  <c r="I23" i="15"/>
  <c r="H23" i="15"/>
  <c r="G23" i="15"/>
  <c r="F23" i="15"/>
  <c r="E23" i="15"/>
  <c r="D23" i="15"/>
  <c r="C23" i="15"/>
  <c r="B23" i="15"/>
  <c r="A23" i="15"/>
  <c r="I22" i="15"/>
  <c r="H22" i="15"/>
  <c r="G22" i="15"/>
  <c r="F22" i="15"/>
  <c r="E22" i="15"/>
  <c r="D22" i="15"/>
  <c r="C22" i="15"/>
  <c r="B22" i="15"/>
  <c r="A22" i="15"/>
  <c r="I21" i="15"/>
  <c r="H21" i="15"/>
  <c r="G21" i="15"/>
  <c r="F21" i="15"/>
  <c r="E21" i="15"/>
  <c r="D21" i="15"/>
  <c r="C21" i="15"/>
  <c r="B21" i="15"/>
  <c r="A21" i="15"/>
  <c r="I20" i="15"/>
  <c r="H20" i="15"/>
  <c r="G20" i="15"/>
  <c r="F20" i="15"/>
  <c r="E20" i="15"/>
  <c r="D20" i="15"/>
  <c r="C20" i="15"/>
  <c r="B20" i="15"/>
  <c r="A20" i="15"/>
  <c r="I19" i="15"/>
  <c r="H19" i="15"/>
  <c r="G19" i="15"/>
  <c r="F19" i="15"/>
  <c r="E19" i="15"/>
  <c r="D19" i="15"/>
  <c r="C19" i="15"/>
  <c r="B19" i="15"/>
  <c r="A19" i="15"/>
  <c r="I18" i="15"/>
  <c r="H18" i="15"/>
  <c r="G18" i="15"/>
  <c r="F18" i="15"/>
  <c r="E18" i="15"/>
  <c r="D18" i="15"/>
  <c r="C18" i="15"/>
  <c r="B18" i="15"/>
  <c r="A18" i="15"/>
  <c r="I17" i="15"/>
  <c r="H17" i="15"/>
  <c r="G17" i="15"/>
  <c r="F17" i="15"/>
  <c r="E17" i="15"/>
  <c r="D17" i="15"/>
  <c r="C17" i="15"/>
  <c r="B17" i="15"/>
  <c r="A17" i="15"/>
  <c r="I16" i="15"/>
  <c r="H16" i="15"/>
  <c r="G16" i="15"/>
  <c r="F16" i="15"/>
  <c r="E16" i="15"/>
  <c r="D16" i="15"/>
  <c r="C16" i="15"/>
  <c r="B16" i="15"/>
  <c r="A16" i="15"/>
  <c r="I15" i="15"/>
  <c r="H15" i="15"/>
  <c r="G15" i="15"/>
  <c r="F15" i="15"/>
  <c r="E15" i="15"/>
  <c r="D15" i="15"/>
  <c r="C15" i="15"/>
  <c r="B15" i="15"/>
  <c r="A15" i="15"/>
  <c r="I14" i="15"/>
  <c r="H14" i="15"/>
  <c r="G14" i="15"/>
  <c r="F14" i="15"/>
  <c r="E14" i="15"/>
  <c r="D14" i="15"/>
  <c r="C14" i="15"/>
  <c r="B14" i="15"/>
  <c r="A14" i="15"/>
  <c r="I13" i="15"/>
  <c r="H13" i="15"/>
  <c r="G13" i="15"/>
  <c r="F13" i="15"/>
  <c r="E13" i="15"/>
  <c r="D13" i="15"/>
  <c r="C13" i="15"/>
  <c r="B13" i="15"/>
  <c r="A13" i="15"/>
  <c r="I12" i="15"/>
  <c r="H12" i="15"/>
  <c r="G12" i="15"/>
  <c r="F12" i="15"/>
  <c r="E12" i="15"/>
  <c r="D12" i="15"/>
  <c r="C12" i="15"/>
  <c r="B12" i="15"/>
  <c r="A12" i="15"/>
  <c r="I11" i="15"/>
  <c r="H11" i="15"/>
  <c r="G11" i="15"/>
  <c r="F11" i="15"/>
  <c r="E11" i="15"/>
  <c r="D11" i="15"/>
  <c r="C11" i="15"/>
  <c r="B11" i="15"/>
  <c r="A11" i="15"/>
  <c r="I10" i="15"/>
  <c r="H10" i="15"/>
  <c r="G10" i="15"/>
  <c r="F10" i="15"/>
  <c r="E10" i="15"/>
  <c r="D10" i="15"/>
  <c r="C10" i="15"/>
  <c r="B10" i="15"/>
  <c r="A10" i="15"/>
  <c r="I9" i="15"/>
  <c r="H9" i="15"/>
  <c r="G9" i="15"/>
  <c r="F9" i="15"/>
  <c r="E9" i="15"/>
  <c r="D9" i="15"/>
  <c r="C9" i="15"/>
  <c r="B9" i="15"/>
  <c r="A9" i="15"/>
  <c r="I8" i="15"/>
  <c r="H8" i="15"/>
  <c r="G8" i="15"/>
  <c r="F8" i="15"/>
  <c r="E8" i="15"/>
  <c r="D8" i="15"/>
  <c r="C8" i="15"/>
  <c r="B8" i="15"/>
  <c r="A8" i="15"/>
  <c r="I7" i="15"/>
  <c r="H7" i="15"/>
  <c r="G7" i="15"/>
  <c r="F7" i="15"/>
  <c r="E7" i="15"/>
  <c r="D7" i="15"/>
  <c r="C7" i="15"/>
  <c r="B7" i="15"/>
  <c r="A7" i="15"/>
  <c r="I6" i="15"/>
  <c r="H6" i="15"/>
  <c r="G6" i="15"/>
  <c r="F6" i="15"/>
  <c r="E6" i="15"/>
  <c r="D6" i="15"/>
  <c r="C6" i="15"/>
  <c r="B6" i="15"/>
  <c r="A6" i="15"/>
  <c r="I5" i="15"/>
  <c r="H5" i="15"/>
  <c r="G5" i="15"/>
  <c r="F5" i="15"/>
  <c r="E5" i="15"/>
  <c r="D5" i="15"/>
  <c r="C5" i="15"/>
  <c r="B5" i="15"/>
  <c r="A5" i="15"/>
  <c r="I4" i="15"/>
  <c r="H4" i="15"/>
  <c r="G4" i="15"/>
  <c r="F4" i="15"/>
  <c r="E4" i="15"/>
  <c r="D4" i="15"/>
  <c r="C4" i="15"/>
  <c r="B4" i="15"/>
  <c r="A4" i="15"/>
  <c r="I3" i="15"/>
  <c r="H3" i="15"/>
  <c r="G3" i="15"/>
  <c r="F3" i="15"/>
  <c r="E3" i="15"/>
  <c r="D3" i="15"/>
  <c r="C3" i="15"/>
  <c r="B3" i="15"/>
  <c r="A3" i="15"/>
  <c r="I2" i="15"/>
  <c r="H2" i="15"/>
  <c r="G2" i="15"/>
  <c r="F2" i="15"/>
  <c r="E2" i="15"/>
  <c r="D2" i="15"/>
  <c r="C2" i="15"/>
  <c r="B2" i="15"/>
  <c r="A2" i="15"/>
  <c r="G20" i="42"/>
  <c r="F20" i="42"/>
  <c r="E20" i="42"/>
  <c r="D20" i="42"/>
  <c r="C20" i="42"/>
  <c r="B20" i="42"/>
  <c r="A20" i="42"/>
  <c r="G19" i="42"/>
  <c r="F19" i="42"/>
  <c r="E19" i="42"/>
  <c r="D19" i="42"/>
  <c r="C19" i="42"/>
  <c r="B19" i="42"/>
  <c r="A19" i="42"/>
  <c r="G18" i="42"/>
  <c r="F18" i="42"/>
  <c r="E18" i="42"/>
  <c r="D18" i="42"/>
  <c r="C18" i="42"/>
  <c r="B18" i="42"/>
  <c r="A18" i="42"/>
  <c r="G17" i="42"/>
  <c r="F17" i="42"/>
  <c r="E17" i="42"/>
  <c r="D17" i="42"/>
  <c r="C17" i="42"/>
  <c r="B17" i="42"/>
  <c r="A17" i="42"/>
  <c r="G16" i="42"/>
  <c r="F16" i="42"/>
  <c r="E16" i="42"/>
  <c r="D16" i="42"/>
  <c r="C16" i="42"/>
  <c r="B16" i="42"/>
  <c r="A16" i="42"/>
  <c r="G15" i="42"/>
  <c r="F15" i="42"/>
  <c r="E15" i="42"/>
  <c r="D15" i="42"/>
  <c r="C15" i="42"/>
  <c r="B15" i="42"/>
  <c r="A15" i="42"/>
  <c r="G14" i="42"/>
  <c r="F14" i="42"/>
  <c r="E14" i="42"/>
  <c r="D14" i="42"/>
  <c r="C14" i="42"/>
  <c r="B14" i="42"/>
  <c r="A14" i="42"/>
  <c r="G13" i="42"/>
  <c r="F13" i="42"/>
  <c r="E13" i="42"/>
  <c r="D13" i="42"/>
  <c r="C13" i="42"/>
  <c r="B13" i="42"/>
  <c r="A13" i="42"/>
  <c r="G12" i="42"/>
  <c r="F12" i="42"/>
  <c r="E12" i="42"/>
  <c r="D12" i="42"/>
  <c r="C12" i="42"/>
  <c r="B12" i="42"/>
  <c r="A12" i="42"/>
  <c r="G11" i="42"/>
  <c r="F11" i="42"/>
  <c r="E11" i="42"/>
  <c r="D11" i="42"/>
  <c r="C11" i="42"/>
  <c r="B11" i="42"/>
  <c r="A11" i="42"/>
  <c r="G10" i="42"/>
  <c r="F10" i="42"/>
  <c r="E10" i="42"/>
  <c r="D10" i="42"/>
  <c r="C10" i="42"/>
  <c r="B10" i="42"/>
  <c r="A10" i="42"/>
  <c r="G9" i="42"/>
  <c r="F9" i="42"/>
  <c r="E9" i="42"/>
  <c r="D9" i="42"/>
  <c r="C9" i="42"/>
  <c r="B9" i="42"/>
  <c r="A9" i="42"/>
  <c r="G8" i="42"/>
  <c r="F8" i="42"/>
  <c r="E8" i="42"/>
  <c r="D8" i="42"/>
  <c r="C8" i="42"/>
  <c r="B8" i="42"/>
  <c r="A8" i="42"/>
  <c r="G7" i="42"/>
  <c r="F7" i="42"/>
  <c r="E7" i="42"/>
  <c r="D7" i="42"/>
  <c r="C7" i="42"/>
  <c r="B7" i="42"/>
  <c r="A7" i="42"/>
  <c r="G6" i="42"/>
  <c r="F6" i="42"/>
  <c r="E6" i="42"/>
  <c r="D6" i="42"/>
  <c r="C6" i="42"/>
  <c r="B6" i="42"/>
  <c r="A6" i="42"/>
  <c r="G5" i="42"/>
  <c r="F5" i="42"/>
  <c r="E5" i="42"/>
  <c r="D5" i="42"/>
  <c r="C5" i="42"/>
  <c r="B5" i="42"/>
  <c r="A5" i="42"/>
  <c r="G4" i="42"/>
  <c r="F4" i="42"/>
  <c r="E4" i="42"/>
  <c r="D4" i="42"/>
  <c r="C4" i="42"/>
  <c r="B4" i="42"/>
  <c r="A4" i="42"/>
  <c r="G3" i="42"/>
  <c r="F3" i="42"/>
  <c r="E3" i="42"/>
  <c r="D3" i="42"/>
  <c r="C3" i="42"/>
  <c r="B3" i="42"/>
  <c r="A3" i="42"/>
  <c r="G8" i="46"/>
  <c r="F8" i="46"/>
  <c r="E8" i="46"/>
  <c r="D8" i="46"/>
  <c r="C8" i="46"/>
  <c r="B8" i="46"/>
  <c r="G7" i="46"/>
  <c r="F7" i="46"/>
  <c r="E7" i="46"/>
  <c r="D7" i="46"/>
  <c r="C7" i="46"/>
  <c r="B7" i="46"/>
  <c r="G6" i="46"/>
  <c r="F6" i="46"/>
  <c r="E6" i="46"/>
  <c r="D6" i="46"/>
  <c r="C6" i="46"/>
  <c r="B6" i="46"/>
  <c r="G5" i="46"/>
  <c r="F5" i="46"/>
  <c r="E5" i="46"/>
  <c r="D5" i="46"/>
  <c r="C5" i="46"/>
  <c r="B5" i="46"/>
  <c r="G4" i="46"/>
  <c r="F4" i="46"/>
  <c r="E4" i="46"/>
  <c r="D4" i="46"/>
  <c r="C4" i="46"/>
  <c r="B4" i="46"/>
  <c r="G3" i="46"/>
  <c r="F3" i="46"/>
  <c r="E3" i="46"/>
  <c r="D3" i="46"/>
  <c r="C3" i="46"/>
  <c r="B3" i="46"/>
  <c r="D12" i="44"/>
  <c r="C12" i="44"/>
  <c r="B12" i="44"/>
  <c r="D11" i="44"/>
  <c r="C11" i="44"/>
  <c r="B11" i="44"/>
  <c r="D10" i="44"/>
  <c r="C10" i="44"/>
  <c r="B10" i="44"/>
  <c r="D9" i="44"/>
  <c r="C9" i="44"/>
  <c r="B9" i="44"/>
  <c r="D13" i="44"/>
  <c r="C13" i="44"/>
  <c r="B13" i="44"/>
  <c r="D15" i="44"/>
  <c r="C15" i="44"/>
  <c r="B15" i="44"/>
  <c r="D14" i="44"/>
  <c r="C14" i="44"/>
  <c r="B14" i="44"/>
  <c r="D5" i="44"/>
  <c r="C5" i="44"/>
  <c r="B5" i="44"/>
  <c r="D4" i="44"/>
  <c r="C4" i="44"/>
  <c r="B4" i="44"/>
  <c r="D6" i="44"/>
  <c r="C6" i="44"/>
  <c r="B6" i="44"/>
  <c r="D7" i="44"/>
  <c r="C7" i="44"/>
  <c r="B7" i="44"/>
</calcChain>
</file>

<file path=xl/sharedStrings.xml><?xml version="1.0" encoding="utf-8"?>
<sst xmlns="http://schemas.openxmlformats.org/spreadsheetml/2006/main" count="2016" uniqueCount="672">
  <si>
    <t>independents</t>
  </si>
  <si>
    <t>islamist</t>
  </si>
  <si>
    <t>pml</t>
  </si>
  <si>
    <t>ppp</t>
  </si>
  <si>
    <t>pti</t>
  </si>
  <si>
    <t>year</t>
  </si>
  <si>
    <t>mqm</t>
  </si>
  <si>
    <t>1970</t>
  </si>
  <si>
    <t>1977</t>
  </si>
  <si>
    <t>1988</t>
  </si>
  <si>
    <t>1997</t>
  </si>
  <si>
    <t>2002</t>
  </si>
  <si>
    <t>2008</t>
  </si>
  <si>
    <t>2013</t>
  </si>
  <si>
    <t>2018</t>
  </si>
  <si>
    <t>voteppp_sindh</t>
  </si>
  <si>
    <t>voteppp_sindh_2</t>
  </si>
  <si>
    <t>voteppp_sindh_3</t>
  </si>
  <si>
    <t>Year</t>
  </si>
  <si>
    <t>zero</t>
  </si>
  <si>
    <t>voteppp_diff</t>
  </si>
  <si>
    <t>voteppp_diff2</t>
  </si>
  <si>
    <t>voteppp_diff3</t>
  </si>
  <si>
    <t>v1</t>
  </si>
  <si>
    <t/>
  </si>
  <si>
    <t>v2</t>
  </si>
  <si>
    <t>(1)</t>
  </si>
  <si>
    <t>(0.029)</t>
  </si>
  <si>
    <t>(0.020)</t>
  </si>
  <si>
    <t>v3</t>
  </si>
  <si>
    <t>(2)</t>
  </si>
  <si>
    <t>(0.027)</t>
  </si>
  <si>
    <t>(0.024)</t>
  </si>
  <si>
    <t>(0.017)</t>
  </si>
  <si>
    <t>(0.018)</t>
  </si>
  <si>
    <t>(0.019)</t>
  </si>
  <si>
    <t>(0.016)</t>
  </si>
  <si>
    <t>(0.014)</t>
  </si>
  <si>
    <t>(0.031)</t>
  </si>
  <si>
    <t>(0.010)</t>
  </si>
  <si>
    <t>(0.015)</t>
  </si>
  <si>
    <t>(0.008)</t>
  </si>
  <si>
    <t>(0.009)</t>
  </si>
  <si>
    <t>(0.007)</t>
  </si>
  <si>
    <t>(0.011)</t>
  </si>
  <si>
    <t>(0.013)</t>
  </si>
  <si>
    <t>NWFP</t>
  </si>
  <si>
    <t>Sindh</t>
  </si>
  <si>
    <t>votepml_sindh</t>
  </si>
  <si>
    <t>votepml_sindh_2</t>
  </si>
  <si>
    <t>votepml_sindh_3</t>
  </si>
  <si>
    <t>variable</t>
  </si>
  <si>
    <t>value1970</t>
  </si>
  <si>
    <t>value1977</t>
  </si>
  <si>
    <t>value1988</t>
  </si>
  <si>
    <t>value1997</t>
  </si>
  <si>
    <t>value2002</t>
  </si>
  <si>
    <t>value2008</t>
  </si>
  <si>
    <t>value2013</t>
  </si>
  <si>
    <t>value2018</t>
  </si>
  <si>
    <t>Source</t>
  </si>
  <si>
    <t>Gallup Pakistan</t>
  </si>
  <si>
    <t>Language</t>
  </si>
  <si>
    <t>Sindhi</t>
  </si>
  <si>
    <t>(mean) PPP vote</t>
  </si>
  <si>
    <t>(mean) PML vote</t>
  </si>
  <si>
    <t>(mean) PTI vote</t>
  </si>
  <si>
    <t>(mean) Islamic vote</t>
  </si>
  <si>
    <t>(mean) votemqm</t>
  </si>
  <si>
    <t>PPP</t>
  </si>
  <si>
    <t>PML</t>
  </si>
  <si>
    <t>PTI</t>
  </si>
  <si>
    <t>MQM</t>
  </si>
  <si>
    <t>votepti_deduc10_1</t>
  </si>
  <si>
    <t>votepti_deduc10_2</t>
  </si>
  <si>
    <t>votepti_deduc10_3</t>
  </si>
  <si>
    <t>votepti_dinc10_1</t>
  </si>
  <si>
    <t>votepti_dinc10_2</t>
  </si>
  <si>
    <t>votepti_dinc10_3</t>
  </si>
  <si>
    <t>census1988</t>
  </si>
  <si>
    <t>census1997</t>
  </si>
  <si>
    <t>census2002</t>
  </si>
  <si>
    <t>census2008</t>
  </si>
  <si>
    <t>census2013</t>
  </si>
  <si>
    <t>census2018</t>
  </si>
  <si>
    <t>nwfprural</t>
  </si>
  <si>
    <t>sindhrural</t>
  </si>
  <si>
    <t>total</t>
  </si>
  <si>
    <t>Sindh - rural</t>
  </si>
  <si>
    <t>Variable</t>
  </si>
  <si>
    <t>language</t>
  </si>
  <si>
    <t>region</t>
  </si>
  <si>
    <t>educ</t>
  </si>
  <si>
    <t>ginc</t>
  </si>
  <si>
    <t>geduc</t>
  </si>
  <si>
    <t>Value</t>
  </si>
  <si>
    <t>maslak</t>
  </si>
  <si>
    <t>Observations</t>
  </si>
  <si>
    <t>-0.005</t>
  </si>
  <si>
    <t>(0.034)</t>
  </si>
  <si>
    <t>(0.039)</t>
  </si>
  <si>
    <t>(0.032)</t>
  </si>
  <si>
    <t>-0.009</t>
  </si>
  <si>
    <t>(0.026)</t>
  </si>
  <si>
    <t>(0.022)</t>
  </si>
  <si>
    <t>0.050**</t>
  </si>
  <si>
    <t>-0.006</t>
  </si>
  <si>
    <t>(0.043)</t>
  </si>
  <si>
    <t>-0.033</t>
  </si>
  <si>
    <t>-0.087***</t>
  </si>
  <si>
    <t>(0.025)</t>
  </si>
  <si>
    <t>0.002</t>
  </si>
  <si>
    <t>(0.021)</t>
  </si>
  <si>
    <t>(0.046)</t>
  </si>
  <si>
    <t>(0.033)</t>
  </si>
  <si>
    <t>v4</t>
  </si>
  <si>
    <t>(3)</t>
  </si>
  <si>
    <t>-0.008</t>
  </si>
  <si>
    <t>v5</t>
  </si>
  <si>
    <t>(4)</t>
  </si>
  <si>
    <t>0.013</t>
  </si>
  <si>
    <t>-0.056***</t>
  </si>
  <si>
    <t>0.004</t>
  </si>
  <si>
    <t>-0.021**</t>
  </si>
  <si>
    <t>(0.012)</t>
  </si>
  <si>
    <t>0.114***</t>
  </si>
  <si>
    <t>14887</t>
  </si>
  <si>
    <t>v6</t>
  </si>
  <si>
    <t>(5)</t>
  </si>
  <si>
    <t>-0.038***</t>
  </si>
  <si>
    <t>0.121***</t>
  </si>
  <si>
    <t>0.10</t>
  </si>
  <si>
    <t>v7</t>
  </si>
  <si>
    <t>(6)</t>
  </si>
  <si>
    <t>-0.058***</t>
  </si>
  <si>
    <t>-0.012</t>
  </si>
  <si>
    <t>-0.029**</t>
  </si>
  <si>
    <t>0.006</t>
  </si>
  <si>
    <t>16356</t>
  </si>
  <si>
    <t>v8</t>
  </si>
  <si>
    <t>(7)</t>
  </si>
  <si>
    <t>(0.006)</t>
  </si>
  <si>
    <t>-0.016**</t>
  </si>
  <si>
    <t>0.078***</t>
  </si>
  <si>
    <t>0.16</t>
  </si>
  <si>
    <t>14670</t>
  </si>
  <si>
    <t>v9</t>
  </si>
  <si>
    <t>(8)</t>
  </si>
  <si>
    <t>-0.030***</t>
  </si>
  <si>
    <t>0.068***</t>
  </si>
  <si>
    <t>-0.117***</t>
  </si>
  <si>
    <t>-0.044***</t>
  </si>
  <si>
    <t>(0.030)</t>
  </si>
  <si>
    <t>0.017</t>
  </si>
  <si>
    <t>(0.028)</t>
  </si>
  <si>
    <t>0.029</t>
  </si>
  <si>
    <t>0.042</t>
  </si>
  <si>
    <t>(0.056)</t>
  </si>
  <si>
    <t>0.07</t>
  </si>
  <si>
    <t>-0.049***</t>
  </si>
  <si>
    <t>0.000</t>
  </si>
  <si>
    <t>-0.036***</t>
  </si>
  <si>
    <t>-0.034**</t>
  </si>
  <si>
    <t>-0.001</t>
  </si>
  <si>
    <t>-0.021</t>
  </si>
  <si>
    <t>0.181***</t>
  </si>
  <si>
    <t>0.005</t>
  </si>
  <si>
    <t>0.030***</t>
  </si>
  <si>
    <t>-0.066***</t>
  </si>
  <si>
    <t>0.090***</t>
  </si>
  <si>
    <t>-0.013</t>
  </si>
  <si>
    <t>-0.011</t>
  </si>
  <si>
    <t>0.06</t>
  </si>
  <si>
    <t>* p&lt;0.10, ** p&lt;0.05, *** p&lt;0.01</t>
  </si>
  <si>
    <t>-0.067</t>
  </si>
  <si>
    <t>(0.086)</t>
  </si>
  <si>
    <t>-0.057</t>
  </si>
  <si>
    <t>(0.041)</t>
  </si>
  <si>
    <t>-0.073**</t>
  </si>
  <si>
    <t>-0.233***</t>
  </si>
  <si>
    <t>0.558***</t>
  </si>
  <si>
    <t>-0.145***</t>
  </si>
  <si>
    <t>-0.056*</t>
  </si>
  <si>
    <t>-0.014</t>
  </si>
  <si>
    <t>-0.115***</t>
  </si>
  <si>
    <t>-0.030</t>
  </si>
  <si>
    <t>(0.023)</t>
  </si>
  <si>
    <t>-0.059</t>
  </si>
  <si>
    <t>0.052***</t>
  </si>
  <si>
    <t>0.021</t>
  </si>
  <si>
    <t>-0.047</t>
  </si>
  <si>
    <t>(0.048)</t>
  </si>
  <si>
    <t>0.228***</t>
  </si>
  <si>
    <t>0.371***</t>
  </si>
  <si>
    <t>(0.050)</t>
  </si>
  <si>
    <t>0.21</t>
  </si>
  <si>
    <t>3732</t>
  </si>
  <si>
    <t>-0.156*</t>
  </si>
  <si>
    <t>(0.088)</t>
  </si>
  <si>
    <t>-0.016</t>
  </si>
  <si>
    <t>-0.037</t>
  </si>
  <si>
    <t>-0.148***</t>
  </si>
  <si>
    <t>0.310***</t>
  </si>
  <si>
    <t>-0.091***</t>
  </si>
  <si>
    <t>-0.123**</t>
  </si>
  <si>
    <t>-0.042</t>
  </si>
  <si>
    <t>0.020</t>
  </si>
  <si>
    <t>0.035</t>
  </si>
  <si>
    <t>0.239***</t>
  </si>
  <si>
    <t>0.562***</t>
  </si>
  <si>
    <t>(0.038)</t>
  </si>
  <si>
    <t>0.13</t>
  </si>
  <si>
    <t>5254</t>
  </si>
  <si>
    <t>0.088*</t>
  </si>
  <si>
    <t>(0.049)</t>
  </si>
  <si>
    <t>-0.158***</t>
  </si>
  <si>
    <t>-0.039*</t>
  </si>
  <si>
    <t>-0.104***</t>
  </si>
  <si>
    <t>0.485***</t>
  </si>
  <si>
    <t>-0.136***</t>
  </si>
  <si>
    <t>-0.050**</t>
  </si>
  <si>
    <t>0.038</t>
  </si>
  <si>
    <t>-0.086**</t>
  </si>
  <si>
    <t>0.040***</t>
  </si>
  <si>
    <t>-0.046***</t>
  </si>
  <si>
    <t>-0.024</t>
  </si>
  <si>
    <t>0.159***</t>
  </si>
  <si>
    <t>0.390***</t>
  </si>
  <si>
    <t>0.15</t>
  </si>
  <si>
    <t>9376</t>
  </si>
  <si>
    <t>0.022</t>
  </si>
  <si>
    <t>-0.086***</t>
  </si>
  <si>
    <t>-0.033*</t>
  </si>
  <si>
    <t>0.501***</t>
  </si>
  <si>
    <t>0.022*</t>
  </si>
  <si>
    <t>(.)</t>
  </si>
  <si>
    <t>-0.032*</t>
  </si>
  <si>
    <t>-0.033***</t>
  </si>
  <si>
    <t>0.217***</t>
  </si>
  <si>
    <t>0.19</t>
  </si>
  <si>
    <t>-0.080***</t>
  </si>
  <si>
    <t>0.161***</t>
  </si>
  <si>
    <t>0.380***</t>
  </si>
  <si>
    <t>-0.028*</t>
  </si>
  <si>
    <t>0.013*</t>
  </si>
  <si>
    <t>-0.019**</t>
  </si>
  <si>
    <t>0.003</t>
  </si>
  <si>
    <t>0.010</t>
  </si>
  <si>
    <t>0.109***</t>
  </si>
  <si>
    <t>0.220***</t>
  </si>
  <si>
    <t>20487</t>
  </si>
  <si>
    <t>0.411***</t>
  </si>
  <si>
    <t>(0.053)</t>
  </si>
  <si>
    <t>0.051</t>
  </si>
  <si>
    <t>-0.131***</t>
  </si>
  <si>
    <t>0.103***</t>
  </si>
  <si>
    <t>0.526***</t>
  </si>
  <si>
    <t>-0.120***</t>
  </si>
  <si>
    <t>-0.027**</t>
  </si>
  <si>
    <t>-0.018</t>
  </si>
  <si>
    <t>-0.020**</t>
  </si>
  <si>
    <t>-0.000</t>
  </si>
  <si>
    <t>0.014</t>
  </si>
  <si>
    <t>0.320***</t>
  </si>
  <si>
    <t>-0.054***</t>
  </si>
  <si>
    <t>-0.039***</t>
  </si>
  <si>
    <t>0.070***</t>
  </si>
  <si>
    <t>0.420***</t>
  </si>
  <si>
    <t>-0.018**</t>
  </si>
  <si>
    <t>-0.023*</t>
  </si>
  <si>
    <t>-0.022***</t>
  </si>
  <si>
    <t>0.055***</t>
  </si>
  <si>
    <t>0.021***</t>
  </si>
  <si>
    <t>0.069***</t>
  </si>
  <si>
    <t>-0.032***</t>
  </si>
  <si>
    <t>0.027***</t>
  </si>
  <si>
    <t>0.460***</t>
  </si>
  <si>
    <t>0.023**</t>
  </si>
  <si>
    <t>-0.003</t>
  </si>
  <si>
    <t>0.039**</t>
  </si>
  <si>
    <t>0.071***</t>
  </si>
  <si>
    <t>0.021*</t>
  </si>
  <si>
    <t>0.27</t>
  </si>
  <si>
    <t>8787</t>
  </si>
  <si>
    <t>-0.140**</t>
  </si>
  <si>
    <t>(0.067)</t>
  </si>
  <si>
    <t>(0.036)</t>
  </si>
  <si>
    <t>0.056*</t>
  </si>
  <si>
    <t>-0.244***</t>
  </si>
  <si>
    <t>-0.041</t>
  </si>
  <si>
    <t>0.007</t>
  </si>
  <si>
    <t>0.048**</t>
  </si>
  <si>
    <t>0.008</t>
  </si>
  <si>
    <t>(0.042)</t>
  </si>
  <si>
    <t>0.061***</t>
  </si>
  <si>
    <t>0.016</t>
  </si>
  <si>
    <t>0.044</t>
  </si>
  <si>
    <t>(0.044)</t>
  </si>
  <si>
    <t>0.171***</t>
  </si>
  <si>
    <t>(0.047)</t>
  </si>
  <si>
    <t>0.05</t>
  </si>
  <si>
    <t>(0.077)</t>
  </si>
  <si>
    <t>0.018</t>
  </si>
  <si>
    <t>0.033</t>
  </si>
  <si>
    <t>0.138***</t>
  </si>
  <si>
    <t>-0.290***</t>
  </si>
  <si>
    <t>0.092***</t>
  </si>
  <si>
    <t>0.049*</t>
  </si>
  <si>
    <t>0.134***</t>
  </si>
  <si>
    <t>0.037</t>
  </si>
  <si>
    <t>(0.045)</t>
  </si>
  <si>
    <t>-0.067***</t>
  </si>
  <si>
    <t>-0.026</t>
  </si>
  <si>
    <t>-0.250***</t>
  </si>
  <si>
    <t>0.414***</t>
  </si>
  <si>
    <t>(0.037)</t>
  </si>
  <si>
    <t>0.12</t>
  </si>
  <si>
    <t>-0.374***</t>
  </si>
  <si>
    <t>-0.270***</t>
  </si>
  <si>
    <t>-0.309***</t>
  </si>
  <si>
    <t>-0.015</t>
  </si>
  <si>
    <t>0.032*</t>
  </si>
  <si>
    <t>0.066***</t>
  </si>
  <si>
    <t>0.025</t>
  </si>
  <si>
    <t>-0.010</t>
  </si>
  <si>
    <t>-0.017</t>
  </si>
  <si>
    <t>0.051***</t>
  </si>
  <si>
    <t>0.049**</t>
  </si>
  <si>
    <t>0.248***</t>
  </si>
  <si>
    <t>-0.253***</t>
  </si>
  <si>
    <t>-0.141***</t>
  </si>
  <si>
    <t>-0.305***</t>
  </si>
  <si>
    <t>-0.415***</t>
  </si>
  <si>
    <t>-0.333***</t>
  </si>
  <si>
    <t>0.032***</t>
  </si>
  <si>
    <t>-0.029***</t>
  </si>
  <si>
    <t>-0.078***</t>
  </si>
  <si>
    <t>0.065***</t>
  </si>
  <si>
    <t>0.080***</t>
  </si>
  <si>
    <t>-0.098***</t>
  </si>
  <si>
    <t>0.644***</t>
  </si>
  <si>
    <t>(0.035)</t>
  </si>
  <si>
    <t>-0.065*</t>
  </si>
  <si>
    <t>-0.278***</t>
  </si>
  <si>
    <t>-0.259***</t>
  </si>
  <si>
    <t>-0.209***</t>
  </si>
  <si>
    <t>-0.034***</t>
  </si>
  <si>
    <t>-0.021***</t>
  </si>
  <si>
    <t>0.009</t>
  </si>
  <si>
    <t>0.095***</t>
  </si>
  <si>
    <t>0.022**</t>
  </si>
  <si>
    <t>0.421***</t>
  </si>
  <si>
    <t>-0.449***</t>
  </si>
  <si>
    <t>-0.210***</t>
  </si>
  <si>
    <t>-0.216***</t>
  </si>
  <si>
    <t>-0.125***</t>
  </si>
  <si>
    <t>-0.445***</t>
  </si>
  <si>
    <t>-0.171***</t>
  </si>
  <si>
    <t>0.045***</t>
  </si>
  <si>
    <t>0.058***</t>
  </si>
  <si>
    <t>0.131***</t>
  </si>
  <si>
    <t>0.065*</t>
  </si>
  <si>
    <t>0.099***</t>
  </si>
  <si>
    <t>-0.042***</t>
  </si>
  <si>
    <t>-0.035*</t>
  </si>
  <si>
    <t>0.463***</t>
  </si>
  <si>
    <t>-0.370***</t>
  </si>
  <si>
    <t>-0.355***</t>
  </si>
  <si>
    <t>-0.234***</t>
  </si>
  <si>
    <t>-0.481***</t>
  </si>
  <si>
    <t>-0.332***</t>
  </si>
  <si>
    <t>-0.061***</t>
  </si>
  <si>
    <t>-0.042*</t>
  </si>
  <si>
    <t>0.012</t>
  </si>
  <si>
    <t>0.044***</t>
  </si>
  <si>
    <t>0.589***</t>
  </si>
  <si>
    <t>-0.341***</t>
  </si>
  <si>
    <t>-0.122***</t>
  </si>
  <si>
    <t>-0.338***</t>
  </si>
  <si>
    <t>-0.081***</t>
  </si>
  <si>
    <t>-0.043</t>
  </si>
  <si>
    <t>0.059**</t>
  </si>
  <si>
    <t>0.029**</t>
  </si>
  <si>
    <t>-0.054**</t>
  </si>
  <si>
    <t>0.397***</t>
  </si>
  <si>
    <t>0.11</t>
  </si>
  <si>
    <t>-0.130</t>
  </si>
  <si>
    <t>(0.087)</t>
  </si>
  <si>
    <t>-0.124***</t>
  </si>
  <si>
    <t>0.056</t>
  </si>
  <si>
    <t>-0.208***</t>
  </si>
  <si>
    <t>0.140***</t>
  </si>
  <si>
    <t>0.039</t>
  </si>
  <si>
    <t>0.054</t>
  </si>
  <si>
    <t>0.083*</t>
  </si>
  <si>
    <t>-0.044</t>
  </si>
  <si>
    <t>(0.061)</t>
  </si>
  <si>
    <t>(0.065)</t>
  </si>
  <si>
    <t>-0.151***</t>
  </si>
  <si>
    <t>0.192***</t>
  </si>
  <si>
    <t>(0.071)</t>
  </si>
  <si>
    <t>0.09</t>
  </si>
  <si>
    <t>.</t>
  </si>
  <si>
    <t>-0.050***</t>
  </si>
  <si>
    <t>(0.005)</t>
  </si>
  <si>
    <t>-0.002</t>
  </si>
  <si>
    <t>-0.025***</t>
  </si>
  <si>
    <t>-0.007</t>
  </si>
  <si>
    <t>0.012**</t>
  </si>
  <si>
    <t>-0.004</t>
  </si>
  <si>
    <t>0.053***</t>
  </si>
  <si>
    <t>0.02</t>
  </si>
  <si>
    <t>0.022***</t>
  </si>
  <si>
    <t>0.143***</t>
  </si>
  <si>
    <t>0.060***</t>
  </si>
  <si>
    <t>(0.001)</t>
  </si>
  <si>
    <t>0.008***</t>
  </si>
  <si>
    <t>(0.003)</t>
  </si>
  <si>
    <t>0.007***</t>
  </si>
  <si>
    <t>(0.002)</t>
  </si>
  <si>
    <t>0.014***</t>
  </si>
  <si>
    <t>0.019***</t>
  </si>
  <si>
    <t>0.011***</t>
  </si>
  <si>
    <t>(0.004)</t>
  </si>
  <si>
    <t>-0.009***</t>
  </si>
  <si>
    <t>-0.028***</t>
  </si>
  <si>
    <t>0.051**</t>
  </si>
  <si>
    <t>0.361***</t>
  </si>
  <si>
    <t>0.079***</t>
  </si>
  <si>
    <t>-0.102***</t>
  </si>
  <si>
    <t>0.091***</t>
  </si>
  <si>
    <t>-0.020</t>
  </si>
  <si>
    <t>0.148***</t>
  </si>
  <si>
    <t>0.14</t>
  </si>
  <si>
    <t>0.135***</t>
  </si>
  <si>
    <t>0.047***</t>
  </si>
  <si>
    <t>-0.002**</t>
  </si>
  <si>
    <t>0.012***</t>
  </si>
  <si>
    <t>0.020***</t>
  </si>
  <si>
    <t>0.015**</t>
  </si>
  <si>
    <t>-0.017***</t>
  </si>
  <si>
    <t>-0.016***</t>
  </si>
  <si>
    <t>-0.013***</t>
  </si>
  <si>
    <t>0.063*</t>
  </si>
  <si>
    <t>0.089***</t>
  </si>
  <si>
    <t>0.035***</t>
  </si>
  <si>
    <t>0.048***</t>
  </si>
  <si>
    <t>0.031***</t>
  </si>
  <si>
    <t>0.023</t>
  </si>
  <si>
    <t>-0.036**</t>
  </si>
  <si>
    <t>-0.052***</t>
  </si>
  <si>
    <t>0.024*</t>
  </si>
  <si>
    <t>0.03</t>
  </si>
  <si>
    <t>-0.174***</t>
  </si>
  <si>
    <t>0.141***</t>
  </si>
  <si>
    <t>-0.126***</t>
  </si>
  <si>
    <t>0.111***</t>
  </si>
  <si>
    <t>0.018**</t>
  </si>
  <si>
    <t>0.062***</t>
  </si>
  <si>
    <t>-0.068***</t>
  </si>
  <si>
    <t>-0.094***</t>
  </si>
  <si>
    <t>-0.048***</t>
  </si>
  <si>
    <t>0.088***</t>
  </si>
  <si>
    <t>0.229***</t>
  </si>
  <si>
    <t>0.075***</t>
  </si>
  <si>
    <t>-0.076***</t>
  </si>
  <si>
    <t>-0.032</t>
  </si>
  <si>
    <t>0.037*</t>
  </si>
  <si>
    <t>0.183***</t>
  </si>
  <si>
    <t>0.028**</t>
  </si>
  <si>
    <t>0.041</t>
  </si>
  <si>
    <t>-0.030**</t>
  </si>
  <si>
    <t>0.011</t>
  </si>
  <si>
    <t>0.080**</t>
  </si>
  <si>
    <t>0.200***</t>
  </si>
  <si>
    <t>dinc</t>
  </si>
  <si>
    <t>Provinces</t>
  </si>
  <si>
    <t>Khyber Pakhtunkhwa</t>
  </si>
  <si>
    <t>Graphiques et tableaux principaux</t>
  </si>
  <si>
    <t>Graphiques et tableaux supplémentaires</t>
  </si>
  <si>
    <t>Graphique 1</t>
  </si>
  <si>
    <t>Graphique 2</t>
  </si>
  <si>
    <t>Graphique 3</t>
  </si>
  <si>
    <t>Graphique 4</t>
  </si>
  <si>
    <t>Graphique 5</t>
  </si>
  <si>
    <t>Graphique 6</t>
  </si>
  <si>
    <t>Graphique 7</t>
  </si>
  <si>
    <t>Graphique 8</t>
  </si>
  <si>
    <t>Graphique 9</t>
  </si>
  <si>
    <t>Graphique 10</t>
  </si>
  <si>
    <t>Graphique A1</t>
  </si>
  <si>
    <t>Graphique A2</t>
  </si>
  <si>
    <t>Graphique A3</t>
  </si>
  <si>
    <t>Graphique A4</t>
  </si>
  <si>
    <t>Graphique A5</t>
  </si>
  <si>
    <t>Graphique A6</t>
  </si>
  <si>
    <t>Graphique A7</t>
  </si>
  <si>
    <t>Graphique A8</t>
  </si>
  <si>
    <t>Graphique A9</t>
  </si>
  <si>
    <t>Graphique A10</t>
  </si>
  <si>
    <t>Graphique A11</t>
  </si>
  <si>
    <t>Graphique A12</t>
  </si>
  <si>
    <t>Graphique A13</t>
  </si>
  <si>
    <t>Graphique A14</t>
  </si>
  <si>
    <t>Graphique A15</t>
  </si>
  <si>
    <t>Graphique A16</t>
  </si>
  <si>
    <t>Graphique A17</t>
  </si>
  <si>
    <t>Graphique A18</t>
  </si>
  <si>
    <t>Graphique A19</t>
  </si>
  <si>
    <t>Graphique A20</t>
  </si>
  <si>
    <t>Graphique A21</t>
  </si>
  <si>
    <t>Graphique A22</t>
  </si>
  <si>
    <t>Graphique A23</t>
  </si>
  <si>
    <t>Tableau 1</t>
  </si>
  <si>
    <t>Tableau 2</t>
  </si>
  <si>
    <t>Tableau A1</t>
  </si>
  <si>
    <t>Tableau A2</t>
  </si>
  <si>
    <t>Tableau A3</t>
  </si>
  <si>
    <t>Tableau A4</t>
  </si>
  <si>
    <t>Tableau A5</t>
  </si>
  <si>
    <t>Tableau A6</t>
  </si>
  <si>
    <t>Tableau A7</t>
  </si>
  <si>
    <t>Résultats d'élections au Pakistan, 1970-2018</t>
  </si>
  <si>
    <t>Vote pour le PPP par langue</t>
  </si>
  <si>
    <t>Vote pour le PPP parmi les locuteurs du sindhi</t>
  </si>
  <si>
    <t>Vote pour le PPP par décile de revenu</t>
  </si>
  <si>
    <t>Vote PML / IJI / PNA par langue</t>
  </si>
  <si>
    <t>Vote PML / IJI / PNA parmi les locuteurs du penjabi</t>
  </si>
  <si>
    <t>Vote pour le PPP parmi les électeurs les plus aisés</t>
  </si>
  <si>
    <t>Vote pour le PPP par appartenance religieuse</t>
  </si>
  <si>
    <t>Vote pour le PPP parmi les minorités religieuses</t>
  </si>
  <si>
    <t>Composition de l'électorat pakistanais</t>
  </si>
  <si>
    <t>Clivages ethnolinguistiques au Pakistan en 2018</t>
  </si>
  <si>
    <t>Résultats d'élections au Pakistan par groupe de partis</t>
  </si>
  <si>
    <t>Composition de la population pakistanaise par région</t>
  </si>
  <si>
    <t>Composition des régions pakistanaises par langue, 2018</t>
  </si>
  <si>
    <t>Composition des groupes de revenus par langue, 2018</t>
  </si>
  <si>
    <t>Composition des groupes de revenus par région, 2018</t>
  </si>
  <si>
    <t>Composition des groupes de revenus par localisation rurale/urbaine, 2018</t>
  </si>
  <si>
    <t>Vote pour les partis islamiques par langue</t>
  </si>
  <si>
    <t>Vote MQM par langue</t>
  </si>
  <si>
    <t>Vote PTI par langue</t>
  </si>
  <si>
    <t>Vote PML / IJI / PNA par groupe de revenu</t>
  </si>
  <si>
    <t>Vote pour les partis islamiques par groupe de revenu</t>
  </si>
  <si>
    <t>Vote PTI par groupe de revenu</t>
  </si>
  <si>
    <t>Vote PPP par niveau de diplôme</t>
  </si>
  <si>
    <t>Vote pour les partis islamiques par niveau de diplôme</t>
  </si>
  <si>
    <t>Vote PTI par niveau de diplôme</t>
  </si>
  <si>
    <t>Vote PPP par groupe d'éducation</t>
  </si>
  <si>
    <t>Vote PPP parmi les électeurs les plus diplômés</t>
  </si>
  <si>
    <t>Vote PML / IJI / PNA par groupe d'éducation</t>
  </si>
  <si>
    <t>Vote pour les partis islamiques par groupe d'éducation</t>
  </si>
  <si>
    <t>Vote PTI par groupe d'éducation</t>
  </si>
  <si>
    <t>Vote PML / IJI / PNA par appartenance religieuse</t>
  </si>
  <si>
    <t>Vote pour les partis islamiques par appartenance religieuse</t>
  </si>
  <si>
    <t>Vote PTI par appartenance religieuse</t>
  </si>
  <si>
    <t>Part des sièges obtenue par parti et province aux élections de 1970</t>
  </si>
  <si>
    <t>Sources de données</t>
  </si>
  <si>
    <t>Statistiques descriptives complètes</t>
  </si>
  <si>
    <t>Déterminants du vote PPP, 1970-2018</t>
  </si>
  <si>
    <t>Déterminants du vote PML / IJI / PNA, 1970-2018</t>
  </si>
  <si>
    <t>Déterminants du vote pour les partis islamiques, 1970-2018</t>
  </si>
  <si>
    <t>Déterminants du vote PTI, 2013-2018</t>
  </si>
  <si>
    <t>Vote pour le PTI parmi les électeurs à haut niveau de revenu et d'éducation, 2013-2018</t>
  </si>
  <si>
    <t>Tableau A1 - Part des sièges obtenue par parti et province aux élections de 1970</t>
  </si>
  <si>
    <t>Tableau A2 - Sources de données</t>
  </si>
  <si>
    <t>Tableau A3 - Statistiques descriptives complètes</t>
  </si>
  <si>
    <t>Tableau A4 - Déterminants du vote PPP, 1970-2018</t>
  </si>
  <si>
    <t>Tableau A5 - Déterminants du vote PML / IJI / PNA, 1970-2018</t>
  </si>
  <si>
    <t>Tableau A6 - Déterminants du vote pour les partis islamiques, 1970-2018</t>
  </si>
  <si>
    <t>Tableau A7 - Déterminants du vote PTI, 2013-2018</t>
  </si>
  <si>
    <r>
      <t xml:space="preserve">Source </t>
    </r>
    <r>
      <rPr>
        <sz val="11"/>
        <color theme="1"/>
        <rFont val="Arial"/>
        <family val="2"/>
      </rPr>
      <t xml:space="preserve">: adapté de C. Baxter, "Pakistan Votes - 1970", </t>
    </r>
    <r>
      <rPr>
        <i/>
        <sz val="11"/>
        <color theme="1"/>
        <rFont val="Arial"/>
        <family val="2"/>
      </rPr>
      <t>Asian Survey</t>
    </r>
    <r>
      <rPr>
        <sz val="11"/>
        <color theme="1"/>
        <rFont val="Arial"/>
        <family val="2"/>
      </rPr>
      <t xml:space="preserve"> 11, no. 3, 1971, p. 197-218.
</t>
    </r>
    <r>
      <rPr>
        <b/>
        <sz val="11"/>
        <color theme="1"/>
        <rFont val="Arial"/>
        <family val="2"/>
      </rPr>
      <t xml:space="preserve">Note </t>
    </r>
    <r>
      <rPr>
        <sz val="11"/>
        <color theme="1"/>
        <rFont val="Arial"/>
        <family val="2"/>
      </rPr>
      <t>: le tableau montre la part des sièges obtenue par parti et par province aux élections provinciales de 1970. Les partis de la ligue musulmane incluent la Ligue musulmane (Qayyum), le Conseil de la Ligue Musulmane et la Convention de la Ligue Musulmane. Les partis islamiques incluent le Jamiat Ulema-e-Islam, le Jamaat-e-Islami Pakistan, le Jamiat Ulema-e-Pakistan et le Jamiat Ahle Hadith.</t>
    </r>
  </si>
  <si>
    <t>Pakistan oriental</t>
  </si>
  <si>
    <t>Pendjab</t>
  </si>
  <si>
    <t>Baloutchistan</t>
  </si>
  <si>
    <t>Ligue Awami</t>
  </si>
  <si>
    <t>Parti pakistanais du peuple</t>
  </si>
  <si>
    <t>Partis de la Ligue Musulmane</t>
  </si>
  <si>
    <t>Parti Awami national</t>
  </si>
  <si>
    <t>Indépendants / Autres</t>
  </si>
  <si>
    <t>Partis islamiques</t>
  </si>
  <si>
    <t>Année</t>
  </si>
  <si>
    <t>Enquête</t>
  </si>
  <si>
    <t>Taille d'échantillon</t>
  </si>
  <si>
    <r>
      <rPr>
        <b/>
        <sz val="11"/>
        <rFont val="Arial"/>
        <family val="2"/>
      </rPr>
      <t xml:space="preserve">Source </t>
    </r>
    <r>
      <rPr>
        <sz val="11"/>
        <rFont val="Arial"/>
        <family val="2"/>
      </rPr>
      <t xml:space="preserve">: auteurs.
</t>
    </r>
    <r>
      <rPr>
        <b/>
        <sz val="11"/>
        <rFont val="Arial"/>
        <family val="2"/>
      </rPr>
      <t xml:space="preserve">Note </t>
    </r>
    <r>
      <rPr>
        <sz val="11"/>
        <rFont val="Arial"/>
        <family val="2"/>
      </rPr>
      <t>: le tableau liste les enquêtes exploitées dans le chapitre, la source de données et la taille d'échantillon pour chaque année.</t>
    </r>
  </si>
  <si>
    <t>Islamiques</t>
  </si>
  <si>
    <t>Autres</t>
  </si>
  <si>
    <r>
      <rPr>
        <b/>
        <sz val="11"/>
        <rFont val="Arial"/>
        <family val="2"/>
      </rPr>
      <t xml:space="preserve">Source </t>
    </r>
    <r>
      <rPr>
        <sz val="11"/>
        <rFont val="Arial"/>
        <family val="2"/>
      </rPr>
      <t xml:space="preserve">: calculs des auteurs à partir de données de recensement (région et langue) et de sondages pakistanais (autres variables). Les données de recensement font référence à la population dans son ensemble, les autres variables à la population en âge de voter.
</t>
    </r>
    <r>
      <rPr>
        <b/>
        <sz val="11"/>
        <rFont val="Arial"/>
        <family val="2"/>
      </rPr>
      <t xml:space="preserve">Note </t>
    </r>
    <r>
      <rPr>
        <sz val="11"/>
        <rFont val="Arial"/>
        <family val="2"/>
      </rPr>
      <t>: les tableau présente des statistiques descriptives pour un ensemble de variables disponibles. La hausse de la part des électeurs sunnites tient potentiellement à la migration de la population chiite vers l'Iran, ainsi qu'à la montée des sentiments anti-chiites et à la consolidation d'organisations sunnites suprémacistes, ce qui a pu amener les électeurs à sous-reporter leur identité chiite.</t>
    </r>
  </si>
  <si>
    <t>Langues</t>
  </si>
  <si>
    <t>Penjabi</t>
  </si>
  <si>
    <t>Saraiki</t>
  </si>
  <si>
    <t>Ourdou</t>
  </si>
  <si>
    <t>Pachtoune</t>
  </si>
  <si>
    <t>Baloutche</t>
  </si>
  <si>
    <t>votepml_Penjabi</t>
  </si>
  <si>
    <t>votepml_Penjabi_2</t>
  </si>
  <si>
    <t>votepml_Penjabi_3</t>
  </si>
  <si>
    <t>voteppp_Ourdou</t>
  </si>
  <si>
    <t>voteppp_Ourdou_2</t>
  </si>
  <si>
    <t>voteppp_Ourdou_3</t>
  </si>
  <si>
    <t>votepml_Ourdou</t>
  </si>
  <si>
    <t>votepml_Ourdou_2</t>
  </si>
  <si>
    <t>votepml_Ourdou_3</t>
  </si>
  <si>
    <t>Sunnites</t>
  </si>
  <si>
    <t>Chiites</t>
  </si>
  <si>
    <t>voteppp_Chiites</t>
  </si>
  <si>
    <t>voteppp_Chiites_2</t>
  </si>
  <si>
    <t>voteppp_Chiites_3</t>
  </si>
  <si>
    <t>Non-musulmans</t>
  </si>
  <si>
    <t>voteppp_Pendjab</t>
  </si>
  <si>
    <t>voteppp_Pendjab_2</t>
  </si>
  <si>
    <t>voteppp_Pendjab_3</t>
  </si>
  <si>
    <t>votepml_Pendjab</t>
  </si>
  <si>
    <t>votepml_Pendjab_2</t>
  </si>
  <si>
    <t>votepml_Pendjab_3</t>
  </si>
  <si>
    <t>Pendjabrural</t>
  </si>
  <si>
    <t>Pendjab - rural</t>
  </si>
  <si>
    <t>Baloutchistanrural</t>
  </si>
  <si>
    <t>Baloutchistanurbain</t>
  </si>
  <si>
    <t>nwfpurbain</t>
  </si>
  <si>
    <t>Pendjaburbain</t>
  </si>
  <si>
    <t>sindhurbain</t>
  </si>
  <si>
    <t>Pendjab - urbain</t>
  </si>
  <si>
    <t>Sindh - urbain</t>
  </si>
  <si>
    <t>urbain area</t>
  </si>
  <si>
    <t>50 % du bas</t>
  </si>
  <si>
    <t>40 % du milieu</t>
  </si>
  <si>
    <t>(mean) Autres vote</t>
  </si>
  <si>
    <t>10 % du haut</t>
  </si>
  <si>
    <t>Aucun</t>
  </si>
  <si>
    <t>Primaire</t>
  </si>
  <si>
    <t>Secondaire</t>
  </si>
  <si>
    <t>Supérieur</t>
  </si>
  <si>
    <t>Sondage Gallup</t>
  </si>
  <si>
    <t>Diplôme : Aucun</t>
  </si>
  <si>
    <t>Diplôme : Primaire</t>
  </si>
  <si>
    <t>Diplôme : Secondaire</t>
  </si>
  <si>
    <t>Diplôme : Supérieur</t>
  </si>
  <si>
    <t>Langue : Baloutche</t>
  </si>
  <si>
    <t>Langue : Autres</t>
  </si>
  <si>
    <t>Langue : Pachtoune</t>
  </si>
  <si>
    <t>Langue : Penjabi</t>
  </si>
  <si>
    <t>Langue : Saraiki</t>
  </si>
  <si>
    <t>Langue : Sindhi</t>
  </si>
  <si>
    <t>Langue : Ourdou</t>
  </si>
  <si>
    <t>Localisation : Zones rurales</t>
  </si>
  <si>
    <t>Religion : Sunnite</t>
  </si>
  <si>
    <t>Province : Baloutchistan</t>
  </si>
  <si>
    <t>Province : NWFP</t>
  </si>
  <si>
    <t>Province : Pendjab</t>
  </si>
  <si>
    <t>Province : Sindh</t>
  </si>
  <si>
    <t>Religion : Musulman</t>
  </si>
  <si>
    <t>Zones rurales</t>
  </si>
  <si>
    <t>Âge : 30-50</t>
  </si>
  <si>
    <t>Âge : 51+</t>
  </si>
  <si>
    <t>Religion : Chiites</t>
  </si>
  <si>
    <t>Constante</t>
  </si>
  <si>
    <t>R-carré</t>
  </si>
  <si>
    <t>Revenu : 40 % du milieu</t>
  </si>
  <si>
    <t>Revenu : 10 % du haut</t>
  </si>
  <si>
    <t>Chapter 10. "Inégalités sociales et dynamiques des clivages politiques et ethnolinguistiques au Pakistan, 1970-2018"
Amory GETHIN, Sultan MEHMOOD, Thomas PIKETTY
Annexe : graphiques, tableaux et résultats bruts</t>
  </si>
  <si>
    <t>Graphique A24</t>
  </si>
  <si>
    <t>Graphique 10.1 - Répartition géographique des principaux groupes ethniques pakistanais</t>
  </si>
  <si>
    <t>Répartition géographique des principaux groupes ethniques pakistanais</t>
  </si>
  <si>
    <t>Tableau 10.1 - Composition de la population pakistanaise, 1988-2018</t>
  </si>
  <si>
    <t>Autres langues</t>
  </si>
  <si>
    <t>Tableau 10.2 - Les clivages ethnolinguistiques au Pakistan en 2018</t>
  </si>
  <si>
    <t>Langue \ Parti</t>
  </si>
  <si>
    <r>
      <rPr>
        <b/>
        <sz val="11"/>
        <rFont val="Arial"/>
        <family val="2"/>
      </rPr>
      <t xml:space="preserve">Source </t>
    </r>
    <r>
      <rPr>
        <sz val="11"/>
        <rFont val="Arial"/>
        <family val="2"/>
      </rPr>
      <t xml:space="preserve">: calculs des auteurs à partir de données de recensement portant sur l'ensemble de la population pakistanaise (voir wpid.world).
</t>
    </r>
    <r>
      <rPr>
        <b/>
        <sz val="11"/>
        <rFont val="Arial"/>
        <family val="2"/>
      </rPr>
      <t>Lecture</t>
    </r>
    <r>
      <rPr>
        <sz val="11"/>
        <rFont val="Arial"/>
        <family val="2"/>
      </rPr>
      <t xml:space="preserve"> : en 2018, le Pendjab concentrait 54 % de la population pakistanaise.</t>
    </r>
  </si>
  <si>
    <r>
      <rPr>
        <b/>
        <sz val="12"/>
        <color theme="1"/>
        <rFont val="Arial"/>
      </rPr>
      <t>Source</t>
    </r>
    <r>
      <rPr>
        <sz val="12"/>
        <color theme="1"/>
        <rFont val="Arial"/>
      </rPr>
      <t xml:space="preserve"> : D. Mustafa et K. E. Brown, "The Taliban, public space, and terror in Pakistan", Eurasian Geography and Economics,51, no. 4, 2010, p. 496-512.
</t>
    </r>
    <r>
      <rPr>
        <b/>
        <sz val="12"/>
        <color theme="1"/>
        <rFont val="Arial"/>
      </rPr>
      <t>Note</t>
    </r>
    <r>
      <rPr>
        <sz val="12"/>
        <color theme="1"/>
        <rFont val="Arial"/>
      </rPr>
      <t xml:space="preserve"> : cette carte représente la répartition géographique des principaux groupes ethniques au Pakistan. Les Pashtounes vivent principalement dans le nord-ouest du pays, les Penjabis dans le nord-est, les Sindhis au sud-est et les Baloutches au sud-ouest.</t>
    </r>
  </si>
  <si>
    <r>
      <rPr>
        <b/>
        <sz val="12"/>
        <color theme="1"/>
        <rFont val="Arial"/>
      </rPr>
      <t xml:space="preserve">Source </t>
    </r>
    <r>
      <rPr>
        <sz val="12"/>
        <color theme="1"/>
        <rFont val="Arial"/>
      </rPr>
      <t xml:space="preserve">: D. Mustafa et K. E. Brown, "The Taliban, public space, and terror in Pakistan", Eurasian Geography and Economics,51, no. 4, 2010, p. 496-512.
</t>
    </r>
    <r>
      <rPr>
        <b/>
        <sz val="12"/>
        <color theme="1"/>
        <rFont val="Arial"/>
      </rPr>
      <t>Note</t>
    </r>
    <r>
      <rPr>
        <sz val="12"/>
        <color theme="1"/>
        <rFont val="Arial"/>
      </rPr>
      <t xml:space="preserve"> : cette carte représente la répartition géographique des principaux groupes ethniques au Pakistan. Les Pashtounes vivent principalement dans le nord-ouest du pays, les Penjabis dans le nord-est, les Sindhis au sud-est et les Baloutches au sud-ouest.</t>
    </r>
  </si>
  <si>
    <r>
      <rPr>
        <b/>
        <sz val="11"/>
        <rFont val="Arial"/>
        <family val="2"/>
      </rPr>
      <t>Source</t>
    </r>
    <r>
      <rPr>
        <sz val="11"/>
        <rFont val="Arial"/>
        <family val="2"/>
      </rPr>
      <t xml:space="preserve"> : calculs des auteurs à partir de sondages pakistanais (voir wpid.world).
</t>
    </r>
    <r>
      <rPr>
        <b/>
        <sz val="11"/>
        <rFont val="Arial"/>
        <family val="2"/>
      </rPr>
      <t>Note</t>
    </r>
    <r>
      <rPr>
        <sz val="11"/>
        <rFont val="Arial"/>
        <family val="2"/>
      </rPr>
      <t xml:space="preserve"> : le tableau montre la part des voix obtenue par les principaux partis politiques pakistanais par groupe linguistique en 2018. PPP : Parti pakistanais du peuple. PML : Partis de la Ligue Musulmane ; PTI : Pakistan Tehreek-e-Insaf ; les partis islamiques incluent le Muttahida Majlis-e-Amal et le Tehreek-e-Labbaik Pakistan ; MQM : Muttahida Qaumi Movement ; "Autres" incluent principalement des candidats indépendants. En 2018, 54 % des électeurs locuteurs du sindhi votèrent pour le PPP, contre seulement 5 % des électeurs locuteurs du Penjabi.</t>
    </r>
  </si>
</sst>
</file>

<file path=xl/styles.xml><?xml version="1.0" encoding="utf-8"?>
<styleSheet xmlns="http://schemas.openxmlformats.org/spreadsheetml/2006/main" xmlns:mc="http://schemas.openxmlformats.org/markup-compatibility/2006" xmlns:x14ac="http://schemas.microsoft.com/office/spreadsheetml/2009/9/ac" mc:Ignorable="x14ac">
  <fonts count="13" x14ac:knownFonts="1">
    <font>
      <sz val="11"/>
      <color theme="1"/>
      <name val="Calibri"/>
      <family val="2"/>
      <scheme val="minor"/>
    </font>
    <font>
      <sz val="11"/>
      <color theme="1"/>
      <name val="Arial"/>
      <family val="2"/>
    </font>
    <font>
      <b/>
      <sz val="11"/>
      <color theme="1"/>
      <name val="Arial"/>
      <family val="2"/>
    </font>
    <font>
      <sz val="11"/>
      <color theme="1"/>
      <name val="Calibri"/>
      <family val="2"/>
      <scheme val="minor"/>
    </font>
    <font>
      <b/>
      <sz val="11"/>
      <name val="Arial"/>
      <family val="2"/>
    </font>
    <font>
      <sz val="11"/>
      <name val="Arial"/>
      <family val="2"/>
    </font>
    <font>
      <b/>
      <sz val="10"/>
      <color theme="1"/>
      <name val="Arial"/>
      <family val="2"/>
    </font>
    <font>
      <sz val="10"/>
      <color theme="1"/>
      <name val="Arial"/>
      <family val="2"/>
    </font>
    <font>
      <i/>
      <sz val="11"/>
      <color theme="1"/>
      <name val="Arial"/>
      <family val="2"/>
    </font>
    <font>
      <sz val="12"/>
      <color theme="1"/>
      <name val="Arial"/>
    </font>
    <font>
      <b/>
      <sz val="12"/>
      <color theme="1"/>
      <name val="Arial"/>
    </font>
    <font>
      <b/>
      <sz val="17"/>
      <color theme="1"/>
      <name val="Arial"/>
    </font>
    <font>
      <b/>
      <sz val="16.8"/>
      <color theme="1"/>
      <name val="Arial"/>
    </font>
  </fonts>
  <fills count="7">
    <fill>
      <patternFill patternType="none"/>
    </fill>
    <fill>
      <patternFill patternType="gray125"/>
    </fill>
    <fill>
      <patternFill patternType="solid">
        <fgColor theme="5" tint="0.39997558519241921"/>
        <bgColor indexed="64"/>
      </patternFill>
    </fill>
    <fill>
      <patternFill patternType="solid">
        <fgColor theme="8" tint="0.39997558519241921"/>
        <bgColor indexed="64"/>
      </patternFill>
    </fill>
    <fill>
      <patternFill patternType="solid">
        <fgColor theme="4" tint="0.79995117038483843"/>
        <bgColor indexed="64"/>
      </patternFill>
    </fill>
    <fill>
      <patternFill patternType="solid">
        <fgColor theme="9" tint="0.39997558519241921"/>
        <bgColor indexed="64"/>
      </patternFill>
    </fill>
    <fill>
      <patternFill patternType="solid">
        <fgColor theme="9" tint="0.79995117038483843"/>
        <bgColor indexed="64"/>
      </patternFill>
    </fill>
  </fills>
  <borders count="15">
    <border>
      <left/>
      <right/>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bottom style="medium">
        <color auto="1"/>
      </bottom>
      <diagonal/>
    </border>
    <border>
      <left style="medium">
        <color auto="1"/>
      </left>
      <right/>
      <top style="medium">
        <color auto="1"/>
      </top>
      <bottom/>
      <diagonal/>
    </border>
    <border>
      <left style="medium">
        <color auto="1"/>
      </left>
      <right/>
      <top/>
      <bottom/>
      <diagonal/>
    </border>
  </borders>
  <cellStyleXfs count="2">
    <xf numFmtId="0" fontId="0" fillId="0" borderId="0"/>
    <xf numFmtId="9" fontId="3" fillId="0" borderId="0" applyFont="0" applyFill="0" applyBorder="0" applyAlignment="0" applyProtection="0"/>
  </cellStyleXfs>
  <cellXfs count="116">
    <xf numFmtId="0" fontId="0" fillId="0" borderId="0" xfId="0"/>
    <xf numFmtId="0" fontId="1" fillId="0" borderId="0" xfId="0" applyFont="1"/>
    <xf numFmtId="0" fontId="1" fillId="0" borderId="9" xfId="0" applyFont="1" applyBorder="1"/>
    <xf numFmtId="0" fontId="1" fillId="0" borderId="10" xfId="0" applyFont="1" applyBorder="1"/>
    <xf numFmtId="0" fontId="1" fillId="0" borderId="11" xfId="0" applyFont="1" applyBorder="1"/>
    <xf numFmtId="0" fontId="1" fillId="0" borderId="1" xfId="0" applyFont="1" applyBorder="1" applyAlignment="1">
      <alignment horizontal="center"/>
    </xf>
    <xf numFmtId="0" fontId="1" fillId="0" borderId="2" xfId="0"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1" fillId="0" borderId="0" xfId="0" applyFont="1" applyBorder="1" applyAlignment="1">
      <alignment horizontal="center"/>
    </xf>
    <xf numFmtId="0" fontId="1" fillId="0" borderId="3" xfId="0" applyFont="1" applyBorder="1" applyAlignment="1">
      <alignment horizontal="center"/>
    </xf>
    <xf numFmtId="0" fontId="1" fillId="0" borderId="0" xfId="0" applyFont="1" applyAlignment="1">
      <alignment horizontal="center"/>
    </xf>
    <xf numFmtId="0" fontId="5" fillId="0" borderId="0" xfId="0" applyFont="1" applyBorder="1" applyAlignment="1">
      <alignmen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0" xfId="0" applyFont="1" applyBorder="1" applyAlignment="1">
      <alignment horizontal="center" vertical="center"/>
    </xf>
    <xf numFmtId="0" fontId="5" fillId="0" borderId="13" xfId="0" applyFont="1" applyBorder="1" applyAlignment="1">
      <alignment horizontal="center"/>
    </xf>
    <xf numFmtId="0" fontId="5" fillId="0" borderId="1" xfId="0" applyFont="1" applyBorder="1" applyAlignment="1">
      <alignment horizontal="center"/>
    </xf>
    <xf numFmtId="0" fontId="5" fillId="0" borderId="2" xfId="0" applyFont="1" applyBorder="1" applyAlignment="1">
      <alignment horizontal="center"/>
    </xf>
    <xf numFmtId="0" fontId="5" fillId="0" borderId="0" xfId="0" applyFont="1" applyBorder="1"/>
    <xf numFmtId="0" fontId="5" fillId="0" borderId="14" xfId="0" applyFont="1" applyBorder="1" applyAlignment="1">
      <alignment horizontal="center"/>
    </xf>
    <xf numFmtId="0" fontId="5" fillId="0" borderId="0" xfId="0" applyFont="1" applyBorder="1" applyAlignment="1">
      <alignment horizontal="center"/>
    </xf>
    <xf numFmtId="0" fontId="5" fillId="0" borderId="3" xfId="0" applyFont="1" applyBorder="1" applyAlignment="1">
      <alignment horizontal="center"/>
    </xf>
    <xf numFmtId="0" fontId="5" fillId="0" borderId="12"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5" fillId="0" borderId="0" xfId="0" applyFont="1"/>
    <xf numFmtId="0" fontId="5" fillId="0" borderId="14" xfId="0" applyFont="1" applyBorder="1"/>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9" fontId="5" fillId="0" borderId="14" xfId="1" applyFont="1" applyBorder="1" applyAlignment="1">
      <alignment horizontal="center"/>
    </xf>
    <xf numFmtId="9" fontId="5" fillId="0" borderId="0" xfId="1" applyFont="1" applyBorder="1" applyAlignment="1">
      <alignment horizontal="center"/>
    </xf>
    <xf numFmtId="9" fontId="5" fillId="0" borderId="3" xfId="1" applyFont="1" applyBorder="1" applyAlignment="1">
      <alignment horizontal="center"/>
    </xf>
    <xf numFmtId="9" fontId="5" fillId="0" borderId="1" xfId="1" applyFont="1" applyBorder="1" applyAlignment="1">
      <alignment horizontal="center"/>
    </xf>
    <xf numFmtId="9" fontId="5" fillId="0" borderId="2" xfId="1" applyFont="1" applyBorder="1" applyAlignment="1">
      <alignment horizontal="center"/>
    </xf>
    <xf numFmtId="0" fontId="5" fillId="0" borderId="12" xfId="0" applyFont="1" applyBorder="1"/>
    <xf numFmtId="9" fontId="5" fillId="0" borderId="12" xfId="1" applyFont="1" applyBorder="1" applyAlignment="1">
      <alignment horizontal="center"/>
    </xf>
    <xf numFmtId="9" fontId="5" fillId="0" borderId="4" xfId="1" applyFont="1" applyBorder="1" applyAlignment="1">
      <alignment horizontal="center"/>
    </xf>
    <xf numFmtId="9" fontId="5" fillId="0" borderId="5" xfId="1" applyFont="1" applyBorder="1" applyAlignment="1">
      <alignment horizontal="center"/>
    </xf>
    <xf numFmtId="9" fontId="0" fillId="0" borderId="0" xfId="1" applyFont="1"/>
    <xf numFmtId="0" fontId="1" fillId="0" borderId="14" xfId="0" applyFont="1" applyBorder="1"/>
    <xf numFmtId="0" fontId="1" fillId="0" borderId="13" xfId="0" applyFont="1" applyBorder="1" applyAlignment="1">
      <alignment horizontal="center"/>
    </xf>
    <xf numFmtId="0" fontId="1" fillId="0" borderId="12" xfId="0" applyFont="1" applyBorder="1" applyAlignment="1">
      <alignment horizontal="center"/>
    </xf>
    <xf numFmtId="0" fontId="1" fillId="0" borderId="0" xfId="0" applyFont="1" applyBorder="1"/>
    <xf numFmtId="0" fontId="7" fillId="0" borderId="0" xfId="0" applyFont="1"/>
    <xf numFmtId="0" fontId="7" fillId="0" borderId="14" xfId="0" applyFont="1" applyBorder="1"/>
    <xf numFmtId="0" fontId="7" fillId="0" borderId="13" xfId="0" applyFont="1" applyBorder="1" applyAlignment="1">
      <alignment horizontal="center"/>
    </xf>
    <xf numFmtId="0" fontId="7" fillId="0" borderId="1" xfId="0" applyFont="1" applyBorder="1" applyAlignment="1">
      <alignment horizontal="center"/>
    </xf>
    <xf numFmtId="0" fontId="7" fillId="0" borderId="2" xfId="0" applyFont="1" applyBorder="1" applyAlignment="1">
      <alignment horizontal="center"/>
    </xf>
    <xf numFmtId="0" fontId="7" fillId="0" borderId="12"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9" xfId="0" applyFont="1" applyBorder="1"/>
    <xf numFmtId="0" fontId="7" fillId="0" borderId="0" xfId="0" applyFont="1" applyBorder="1" applyAlignment="1">
      <alignment horizontal="center"/>
    </xf>
    <xf numFmtId="0" fontId="7" fillId="0" borderId="3" xfId="0" applyFont="1" applyBorder="1" applyAlignment="1">
      <alignment horizontal="center"/>
    </xf>
    <xf numFmtId="0" fontId="7" fillId="0" borderId="11" xfId="0" applyFont="1" applyBorder="1"/>
    <xf numFmtId="0" fontId="7" fillId="0" borderId="0" xfId="0" applyFont="1" applyAlignment="1">
      <alignment horizontal="center"/>
    </xf>
    <xf numFmtId="0" fontId="5" fillId="4" borderId="13" xfId="0" applyFont="1" applyFill="1" applyBorder="1" applyAlignment="1">
      <alignment horizontal="center"/>
    </xf>
    <xf numFmtId="0" fontId="5" fillId="4" borderId="2" xfId="0" applyFont="1" applyFill="1" applyBorder="1"/>
    <xf numFmtId="0" fontId="5" fillId="4" borderId="14" xfId="0" applyFont="1" applyFill="1" applyBorder="1" applyAlignment="1">
      <alignment horizontal="center"/>
    </xf>
    <xf numFmtId="0" fontId="5" fillId="4" borderId="3" xfId="0" applyFont="1" applyFill="1" applyBorder="1"/>
    <xf numFmtId="0" fontId="5" fillId="4" borderId="12" xfId="0" applyFont="1" applyFill="1" applyBorder="1" applyAlignment="1">
      <alignment horizontal="center"/>
    </xf>
    <xf numFmtId="0" fontId="5" fillId="4" borderId="5" xfId="0" applyFont="1" applyFill="1" applyBorder="1"/>
    <xf numFmtId="0" fontId="5" fillId="6" borderId="13" xfId="0" applyFont="1" applyFill="1" applyBorder="1" applyAlignment="1">
      <alignment horizontal="center"/>
    </xf>
    <xf numFmtId="0" fontId="5" fillId="6" borderId="2" xfId="0" applyFont="1" applyFill="1" applyBorder="1"/>
    <xf numFmtId="0" fontId="5" fillId="6" borderId="14" xfId="0" applyFont="1" applyFill="1" applyBorder="1" applyAlignment="1">
      <alignment horizontal="center"/>
    </xf>
    <xf numFmtId="0" fontId="5" fillId="6" borderId="3" xfId="0" applyFont="1" applyFill="1" applyBorder="1"/>
    <xf numFmtId="0" fontId="5" fillId="6" borderId="3" xfId="0" applyFont="1" applyFill="1" applyBorder="1" applyAlignment="1">
      <alignment wrapText="1"/>
    </xf>
    <xf numFmtId="0" fontId="5" fillId="6" borderId="12" xfId="0" applyFont="1" applyFill="1" applyBorder="1" applyAlignment="1">
      <alignment horizontal="center"/>
    </xf>
    <xf numFmtId="0" fontId="5" fillId="6" borderId="5" xfId="0" applyFont="1" applyFill="1" applyBorder="1"/>
    <xf numFmtId="0" fontId="5" fillId="0" borderId="0" xfId="0" applyFont="1" applyAlignment="1">
      <alignment horizontal="center"/>
    </xf>
    <xf numFmtId="0" fontId="1" fillId="0" borderId="0" xfId="0" applyFont="1" applyAlignment="1">
      <alignment vertical="center" wrapText="1"/>
    </xf>
    <xf numFmtId="9" fontId="1" fillId="0" borderId="0" xfId="1" applyFont="1" applyAlignment="1">
      <alignment horizontal="center"/>
    </xf>
    <xf numFmtId="9" fontId="1" fillId="0" borderId="0" xfId="1" applyFont="1" applyBorder="1" applyAlignment="1">
      <alignment horizontal="center"/>
    </xf>
    <xf numFmtId="9" fontId="1" fillId="0" borderId="3" xfId="1" applyFont="1" applyBorder="1" applyAlignment="1">
      <alignment horizontal="center"/>
    </xf>
    <xf numFmtId="9" fontId="1" fillId="0" borderId="4" xfId="1" applyFont="1" applyBorder="1" applyAlignment="1">
      <alignment horizontal="center"/>
    </xf>
    <xf numFmtId="9" fontId="1" fillId="0" borderId="5" xfId="1" applyFont="1" applyBorder="1" applyAlignment="1">
      <alignment horizont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9" fontId="1" fillId="0" borderId="7" xfId="1" applyFont="1" applyBorder="1" applyAlignment="1">
      <alignment horizontal="center" vertical="center"/>
    </xf>
    <xf numFmtId="0" fontId="1" fillId="0" borderId="9" xfId="0" applyFont="1" applyBorder="1" applyAlignment="1">
      <alignment vertical="center" wrapText="1"/>
    </xf>
    <xf numFmtId="0" fontId="4" fillId="0" borderId="14" xfId="0" applyFont="1" applyBorder="1"/>
    <xf numFmtId="0" fontId="4" fillId="0" borderId="13" xfId="0" applyFont="1" applyBorder="1"/>
    <xf numFmtId="0" fontId="4" fillId="2" borderId="13" xfId="0" applyFont="1" applyFill="1" applyBorder="1" applyAlignment="1">
      <alignment horizontal="center" vertical="center" wrapText="1"/>
    </xf>
    <xf numFmtId="0" fontId="4" fillId="2" borderId="2"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8" xfId="0" applyFont="1" applyFill="1" applyBorder="1" applyAlignment="1">
      <alignment horizontal="center" vertical="center"/>
    </xf>
    <xf numFmtId="0" fontId="4" fillId="5" borderId="6" xfId="0" applyFont="1" applyFill="1" applyBorder="1" applyAlignment="1">
      <alignment horizontal="center"/>
    </xf>
    <xf numFmtId="0" fontId="4" fillId="5" borderId="8" xfId="0" applyFont="1" applyFill="1" applyBorder="1" applyAlignment="1">
      <alignment horizontal="center"/>
    </xf>
    <xf numFmtId="0" fontId="12" fillId="0" borderId="0" xfId="0" applyFont="1" applyAlignment="1">
      <alignment horizontal="center" wrapText="1"/>
    </xf>
    <xf numFmtId="0" fontId="9" fillId="0" borderId="0" xfId="0" applyFont="1" applyAlignment="1">
      <alignment horizontal="left" vertical="top"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5" fillId="0" borderId="6" xfId="0" applyFont="1" applyBorder="1" applyAlignment="1">
      <alignment horizontal="left" vertical="top" wrapText="1"/>
    </xf>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5" fillId="0" borderId="0" xfId="0" applyFont="1" applyBorder="1" applyAlignment="1">
      <alignment horizontal="left" vertical="top" wrapText="1"/>
    </xf>
    <xf numFmtId="0" fontId="11" fillId="0" borderId="0" xfId="0" applyFont="1" applyAlignment="1">
      <alignment horizontal="center" wrapText="1"/>
    </xf>
    <xf numFmtId="0" fontId="4" fillId="0" borderId="13" xfId="0" applyFont="1" applyBorder="1" applyAlignment="1">
      <alignment horizontal="center"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2" fillId="0" borderId="6"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5" fillId="0" borderId="7" xfId="0" applyFont="1" applyBorder="1" applyAlignment="1">
      <alignment horizontal="left" vertical="top"/>
    </xf>
    <xf numFmtId="0" fontId="5" fillId="0" borderId="8" xfId="0" applyFont="1" applyBorder="1" applyAlignment="1">
      <alignment horizontal="left" vertical="top"/>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7" fillId="0" borderId="1" xfId="0" applyFont="1" applyBorder="1" applyAlignment="1">
      <alignment horizontal="left" vertical="top"/>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cellXfs>
  <cellStyles count="2">
    <cellStyle name="Normal" xfId="0" builtinId="0"/>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19.xml"/><Relationship Id="rId21" Type="http://schemas.openxmlformats.org/officeDocument/2006/relationships/chartsheet" Target="chartsheets/sheet16.xml"/><Relationship Id="rId42" Type="http://schemas.openxmlformats.org/officeDocument/2006/relationships/chartsheet" Target="chartsheets/sheet35.xml"/><Relationship Id="rId47" Type="http://schemas.openxmlformats.org/officeDocument/2006/relationships/chartsheet" Target="chartsheets/sheet40.xml"/><Relationship Id="rId63" Type="http://schemas.openxmlformats.org/officeDocument/2006/relationships/worksheet" Target="worksheets/sheet21.xml"/><Relationship Id="rId68" Type="http://schemas.openxmlformats.org/officeDocument/2006/relationships/worksheet" Target="worksheets/sheet26.xml"/><Relationship Id="rId16" Type="http://schemas.openxmlformats.org/officeDocument/2006/relationships/chartsheet" Target="chartsheets/sheet11.xml"/><Relationship Id="rId11" Type="http://schemas.openxmlformats.org/officeDocument/2006/relationships/chartsheet" Target="chartsheets/sheet9.xml"/><Relationship Id="rId32" Type="http://schemas.openxmlformats.org/officeDocument/2006/relationships/chartsheet" Target="chartsheets/sheet25.xml"/><Relationship Id="rId37" Type="http://schemas.openxmlformats.org/officeDocument/2006/relationships/chartsheet" Target="chartsheets/sheet30.xml"/><Relationship Id="rId53" Type="http://schemas.openxmlformats.org/officeDocument/2006/relationships/worksheet" Target="worksheets/sheet11.xml"/><Relationship Id="rId58" Type="http://schemas.openxmlformats.org/officeDocument/2006/relationships/worksheet" Target="worksheets/sheet16.xml"/><Relationship Id="rId74" Type="http://schemas.openxmlformats.org/officeDocument/2006/relationships/worksheet" Target="worksheets/sheet32.xml"/><Relationship Id="rId79" Type="http://schemas.openxmlformats.org/officeDocument/2006/relationships/worksheet" Target="worksheets/sheet37.xml"/><Relationship Id="rId5" Type="http://schemas.openxmlformats.org/officeDocument/2006/relationships/chartsheet" Target="chartsheets/sheet3.xml"/><Relationship Id="rId61" Type="http://schemas.openxmlformats.org/officeDocument/2006/relationships/worksheet" Target="worksheets/sheet19.xml"/><Relationship Id="rId82" Type="http://schemas.openxmlformats.org/officeDocument/2006/relationships/sharedStrings" Target="sharedStrings.xml"/><Relationship Id="rId19" Type="http://schemas.openxmlformats.org/officeDocument/2006/relationships/chartsheet" Target="chartsheets/sheet14.xml"/><Relationship Id="rId14" Type="http://schemas.openxmlformats.org/officeDocument/2006/relationships/worksheet" Target="worksheets/sheet5.xml"/><Relationship Id="rId22" Type="http://schemas.openxmlformats.org/officeDocument/2006/relationships/chartsheet" Target="chartsheets/sheet17.xml"/><Relationship Id="rId27" Type="http://schemas.openxmlformats.org/officeDocument/2006/relationships/chartsheet" Target="chartsheets/sheet20.xml"/><Relationship Id="rId30" Type="http://schemas.openxmlformats.org/officeDocument/2006/relationships/chartsheet" Target="chartsheets/sheet23.xml"/><Relationship Id="rId35" Type="http://schemas.openxmlformats.org/officeDocument/2006/relationships/chartsheet" Target="chartsheets/sheet28.xml"/><Relationship Id="rId43" Type="http://schemas.openxmlformats.org/officeDocument/2006/relationships/chartsheet" Target="chartsheets/sheet36.xml"/><Relationship Id="rId48" Type="http://schemas.openxmlformats.org/officeDocument/2006/relationships/chartsheet" Target="chartsheets/sheet41.xml"/><Relationship Id="rId56" Type="http://schemas.openxmlformats.org/officeDocument/2006/relationships/worksheet" Target="worksheets/sheet14.xml"/><Relationship Id="rId64" Type="http://schemas.openxmlformats.org/officeDocument/2006/relationships/worksheet" Target="worksheets/sheet22.xml"/><Relationship Id="rId69" Type="http://schemas.openxmlformats.org/officeDocument/2006/relationships/worksheet" Target="worksheets/sheet27.xml"/><Relationship Id="rId77" Type="http://schemas.openxmlformats.org/officeDocument/2006/relationships/worksheet" Target="worksheets/sheet35.xml"/><Relationship Id="rId8" Type="http://schemas.openxmlformats.org/officeDocument/2006/relationships/chartsheet" Target="chartsheets/sheet6.xml"/><Relationship Id="rId51" Type="http://schemas.openxmlformats.org/officeDocument/2006/relationships/worksheet" Target="worksheets/sheet9.xml"/><Relationship Id="rId72" Type="http://schemas.openxmlformats.org/officeDocument/2006/relationships/worksheet" Target="worksheets/sheet30.xml"/><Relationship Id="rId80" Type="http://schemas.openxmlformats.org/officeDocument/2006/relationships/theme" Target="theme/theme1.xml"/><Relationship Id="rId3" Type="http://schemas.openxmlformats.org/officeDocument/2006/relationships/chartsheet" Target="chartsheets/sheet1.xml"/><Relationship Id="rId12" Type="http://schemas.openxmlformats.org/officeDocument/2006/relationships/worksheet" Target="worksheets/sheet3.xml"/><Relationship Id="rId17" Type="http://schemas.openxmlformats.org/officeDocument/2006/relationships/chartsheet" Target="chartsheets/sheet12.xml"/><Relationship Id="rId25" Type="http://schemas.openxmlformats.org/officeDocument/2006/relationships/worksheet" Target="worksheets/sheet7.xml"/><Relationship Id="rId33" Type="http://schemas.openxmlformats.org/officeDocument/2006/relationships/chartsheet" Target="chartsheets/sheet26.xml"/><Relationship Id="rId38" Type="http://schemas.openxmlformats.org/officeDocument/2006/relationships/chartsheet" Target="chartsheets/sheet31.xml"/><Relationship Id="rId46" Type="http://schemas.openxmlformats.org/officeDocument/2006/relationships/chartsheet" Target="chartsheets/sheet39.xml"/><Relationship Id="rId59" Type="http://schemas.openxmlformats.org/officeDocument/2006/relationships/worksheet" Target="worksheets/sheet17.xml"/><Relationship Id="rId67" Type="http://schemas.openxmlformats.org/officeDocument/2006/relationships/worksheet" Target="worksheets/sheet25.xml"/><Relationship Id="rId20" Type="http://schemas.openxmlformats.org/officeDocument/2006/relationships/chartsheet" Target="chartsheets/sheet15.xml"/><Relationship Id="rId41" Type="http://schemas.openxmlformats.org/officeDocument/2006/relationships/chartsheet" Target="chartsheets/sheet34.xml"/><Relationship Id="rId54" Type="http://schemas.openxmlformats.org/officeDocument/2006/relationships/worksheet" Target="worksheets/sheet12.xml"/><Relationship Id="rId62" Type="http://schemas.openxmlformats.org/officeDocument/2006/relationships/worksheet" Target="worksheets/sheet20.xml"/><Relationship Id="rId70" Type="http://schemas.openxmlformats.org/officeDocument/2006/relationships/worksheet" Target="worksheets/sheet28.xml"/><Relationship Id="rId75" Type="http://schemas.openxmlformats.org/officeDocument/2006/relationships/worksheet" Target="worksheets/sheet33.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chartsheet" Target="chartsheets/sheet4.xml"/><Relationship Id="rId15" Type="http://schemas.openxmlformats.org/officeDocument/2006/relationships/chartsheet" Target="chartsheets/sheet10.xml"/><Relationship Id="rId23" Type="http://schemas.openxmlformats.org/officeDocument/2006/relationships/chartsheet" Target="chartsheets/sheet18.xml"/><Relationship Id="rId28" Type="http://schemas.openxmlformats.org/officeDocument/2006/relationships/chartsheet" Target="chartsheets/sheet21.xml"/><Relationship Id="rId36" Type="http://schemas.openxmlformats.org/officeDocument/2006/relationships/chartsheet" Target="chartsheets/sheet29.xml"/><Relationship Id="rId49" Type="http://schemas.openxmlformats.org/officeDocument/2006/relationships/chartsheet" Target="chartsheets/sheet42.xml"/><Relationship Id="rId57" Type="http://schemas.openxmlformats.org/officeDocument/2006/relationships/worksheet" Target="worksheets/sheet15.xml"/><Relationship Id="rId10" Type="http://schemas.openxmlformats.org/officeDocument/2006/relationships/chartsheet" Target="chartsheets/sheet8.xml"/><Relationship Id="rId31" Type="http://schemas.openxmlformats.org/officeDocument/2006/relationships/chartsheet" Target="chartsheets/sheet24.xml"/><Relationship Id="rId44" Type="http://schemas.openxmlformats.org/officeDocument/2006/relationships/chartsheet" Target="chartsheets/sheet37.xml"/><Relationship Id="rId52" Type="http://schemas.openxmlformats.org/officeDocument/2006/relationships/worksheet" Target="worksheets/sheet10.xml"/><Relationship Id="rId60" Type="http://schemas.openxmlformats.org/officeDocument/2006/relationships/worksheet" Target="worksheets/sheet18.xml"/><Relationship Id="rId65" Type="http://schemas.openxmlformats.org/officeDocument/2006/relationships/worksheet" Target="worksheets/sheet23.xml"/><Relationship Id="rId73" Type="http://schemas.openxmlformats.org/officeDocument/2006/relationships/worksheet" Target="worksheets/sheet31.xml"/><Relationship Id="rId78" Type="http://schemas.openxmlformats.org/officeDocument/2006/relationships/worksheet" Target="worksheets/sheet36.xml"/><Relationship Id="rId81" Type="http://schemas.openxmlformats.org/officeDocument/2006/relationships/styles" Target="styles.xml"/><Relationship Id="rId4" Type="http://schemas.openxmlformats.org/officeDocument/2006/relationships/chartsheet" Target="chartsheets/sheet2.xml"/><Relationship Id="rId9" Type="http://schemas.openxmlformats.org/officeDocument/2006/relationships/chartsheet" Target="chartsheets/sheet7.xml"/><Relationship Id="rId13" Type="http://schemas.openxmlformats.org/officeDocument/2006/relationships/worksheet" Target="worksheets/sheet4.xml"/><Relationship Id="rId18" Type="http://schemas.openxmlformats.org/officeDocument/2006/relationships/chartsheet" Target="chartsheets/sheet13.xml"/><Relationship Id="rId39" Type="http://schemas.openxmlformats.org/officeDocument/2006/relationships/chartsheet" Target="chartsheets/sheet32.xml"/><Relationship Id="rId34" Type="http://schemas.openxmlformats.org/officeDocument/2006/relationships/chartsheet" Target="chartsheets/sheet27.xml"/><Relationship Id="rId50" Type="http://schemas.openxmlformats.org/officeDocument/2006/relationships/worksheet" Target="worksheets/sheet8.xml"/><Relationship Id="rId55" Type="http://schemas.openxmlformats.org/officeDocument/2006/relationships/worksheet" Target="worksheets/sheet13.xml"/><Relationship Id="rId76" Type="http://schemas.openxmlformats.org/officeDocument/2006/relationships/worksheet" Target="worksheets/sheet34.xml"/><Relationship Id="rId7" Type="http://schemas.openxmlformats.org/officeDocument/2006/relationships/chartsheet" Target="chartsheets/sheet5.xml"/><Relationship Id="rId71" Type="http://schemas.openxmlformats.org/officeDocument/2006/relationships/worksheet" Target="worksheets/sheet29.xml"/><Relationship Id="rId2" Type="http://schemas.openxmlformats.org/officeDocument/2006/relationships/worksheet" Target="worksheets/sheet2.xml"/><Relationship Id="rId29" Type="http://schemas.openxmlformats.org/officeDocument/2006/relationships/chartsheet" Target="chartsheets/sheet22.xml"/><Relationship Id="rId24" Type="http://schemas.openxmlformats.org/officeDocument/2006/relationships/worksheet" Target="worksheets/sheet6.xml"/><Relationship Id="rId40" Type="http://schemas.openxmlformats.org/officeDocument/2006/relationships/chartsheet" Target="chartsheets/sheet33.xml"/><Relationship Id="rId45" Type="http://schemas.openxmlformats.org/officeDocument/2006/relationships/chartsheet" Target="chartsheets/sheet38.xml"/><Relationship Id="rId66" Type="http://schemas.openxmlformats.org/officeDocument/2006/relationships/worksheet" Target="worksheets/sheet24.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9.xml"/><Relationship Id="rId1" Type="http://schemas.microsoft.com/office/2011/relationships/chartStyle" Target="style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0.xml"/><Relationship Id="rId1" Type="http://schemas.microsoft.com/office/2011/relationships/chartStyle" Target="style1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1.xml"/><Relationship Id="rId1" Type="http://schemas.microsoft.com/office/2011/relationships/chartStyle" Target="style1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2.xml"/><Relationship Id="rId1" Type="http://schemas.microsoft.com/office/2011/relationships/chartStyle" Target="style1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3.xml"/><Relationship Id="rId1" Type="http://schemas.microsoft.com/office/2011/relationships/chartStyle" Target="style1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16.xml"/><Relationship Id="rId1" Type="http://schemas.microsoft.com/office/2011/relationships/chartStyle" Target="style1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21.xml"/><Relationship Id="rId1" Type="http://schemas.microsoft.com/office/2011/relationships/chartStyle" Target="style21.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22.xml"/><Relationship Id="rId1" Type="http://schemas.microsoft.com/office/2011/relationships/chartStyle" Target="style22.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23.xml"/><Relationship Id="rId1" Type="http://schemas.microsoft.com/office/2011/relationships/chartStyle" Target="style23.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24.xml"/><Relationship Id="rId1" Type="http://schemas.microsoft.com/office/2011/relationships/chartStyle" Target="style24.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25.xml"/><Relationship Id="rId1" Type="http://schemas.microsoft.com/office/2011/relationships/chartStyle" Target="style25.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26.xml"/><Relationship Id="rId1" Type="http://schemas.microsoft.com/office/2011/relationships/chartStyle" Target="style2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10.2 - Résultats d'élections au Pakistan, 1970-2018</a:t>
            </a:r>
          </a:p>
        </c:rich>
      </c:tx>
      <c:layout>
        <c:manualLayout>
          <c:xMode val="edge"/>
          <c:yMode val="edge"/>
          <c:x val="0.19349603827380199"/>
          <c:y val="1.6753315492414302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642420546251494E-2"/>
          <c:y val="7.9874345549738199E-2"/>
          <c:w val="0.90684875728324799"/>
          <c:h val="0.73675118479968404"/>
        </c:manualLayout>
      </c:layout>
      <c:scatterChart>
        <c:scatterStyle val="lineMarker"/>
        <c:varyColors val="0"/>
        <c:ser>
          <c:idx val="4"/>
          <c:order val="0"/>
          <c:tx>
            <c:v>Parti pakistanais du peuple (PPP) et alliés</c:v>
          </c:tx>
          <c:spPr>
            <a:ln w="38100" cap="rnd">
              <a:solidFill>
                <a:srgbClr val="FF0000"/>
              </a:solidFill>
              <a:round/>
            </a:ln>
            <a:effectLst/>
          </c:spPr>
          <c:marker>
            <c:symbol val="circle"/>
            <c:size val="9"/>
            <c:spPr>
              <a:solidFill>
                <a:srgbClr val="FF0000"/>
              </a:solidFill>
              <a:ln w="9525">
                <a:solidFill>
                  <a:srgbClr val="FF0000"/>
                </a:solidFill>
              </a:ln>
              <a:effectLst/>
            </c:spPr>
          </c:marker>
          <c:xVal>
            <c:numRef>
              <c:f>r_elec!$A$2:$A$11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r_elec!$F$2:$F$11</c:f>
              <c:numCache>
                <c:formatCode>General</c:formatCode>
                <c:ptCount val="10"/>
                <c:pt idx="0">
                  <c:v>0.36696965566368567</c:v>
                </c:pt>
                <c:pt idx="1">
                  <c:v>0.59744737360321765</c:v>
                </c:pt>
                <c:pt idx="2">
                  <c:v>0.38520000000000004</c:v>
                </c:pt>
                <c:pt idx="3">
                  <c:v>0.36799999999999999</c:v>
                </c:pt>
                <c:pt idx="4">
                  <c:v>0.379</c:v>
                </c:pt>
                <c:pt idx="5">
                  <c:v>0.23800000000000002</c:v>
                </c:pt>
                <c:pt idx="6">
                  <c:v>0.26050000000000001</c:v>
                </c:pt>
                <c:pt idx="7">
                  <c:v>0.30790000000000001</c:v>
                </c:pt>
                <c:pt idx="8">
                  <c:v>0.15229999999999999</c:v>
                </c:pt>
                <c:pt idx="9">
                  <c:v>0.1303</c:v>
                </c:pt>
              </c:numCache>
            </c:numRef>
          </c:yVal>
          <c:smooth val="0"/>
          <c:extLst xmlns:c16r2="http://schemas.microsoft.com/office/drawing/2015/06/chart">
            <c:ext xmlns:c16="http://schemas.microsoft.com/office/drawing/2014/chart" uri="{C3380CC4-5D6E-409C-BE32-E72D297353CC}">
              <c16:uniqueId val="{00000000-EB5C-4F1E-82C6-EB375DB44EA3}"/>
            </c:ext>
          </c:extLst>
        </c:ser>
        <c:ser>
          <c:idx val="3"/>
          <c:order val="1"/>
          <c:tx>
            <c:v>Partis de la Ligue musulmane (PML) et alliés</c:v>
          </c:tx>
          <c:spPr>
            <a:ln w="38100" cap="rnd">
              <a:solidFill>
                <a:schemeClr val="accent1">
                  <a:lumMod val="75000"/>
                </a:schemeClr>
              </a:solidFill>
              <a:round/>
            </a:ln>
            <a:effectLst/>
          </c:spPr>
          <c:marker>
            <c:symbol val="square"/>
            <c:size val="9"/>
            <c:spPr>
              <a:solidFill>
                <a:schemeClr val="accent1">
                  <a:lumMod val="75000"/>
                </a:schemeClr>
              </a:solidFill>
              <a:ln w="9525">
                <a:solidFill>
                  <a:schemeClr val="accent1">
                    <a:lumMod val="75000"/>
                  </a:schemeClr>
                </a:solidFill>
              </a:ln>
              <a:effectLst/>
            </c:spPr>
          </c:marker>
          <c:xVal>
            <c:numRef>
              <c:f>r_elec!$A$2:$A$11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r_elec!$E$2:$E$11</c:f>
              <c:numCache>
                <c:formatCode>General</c:formatCode>
                <c:ptCount val="10"/>
                <c:pt idx="0">
                  <c:v>0.21480986090667287</c:v>
                </c:pt>
                <c:pt idx="1">
                  <c:v>0.36430448527613896</c:v>
                </c:pt>
                <c:pt idx="2">
                  <c:v>0.30159999999999998</c:v>
                </c:pt>
                <c:pt idx="3">
                  <c:v>0.374</c:v>
                </c:pt>
                <c:pt idx="4">
                  <c:v>0.43799999999999994</c:v>
                </c:pt>
                <c:pt idx="5">
                  <c:v>0.49199999999999994</c:v>
                </c:pt>
                <c:pt idx="6">
                  <c:v>0.39759999999999995</c:v>
                </c:pt>
                <c:pt idx="7">
                  <c:v>0.44750000000000001</c:v>
                </c:pt>
                <c:pt idx="8">
                  <c:v>0.38240000000000002</c:v>
                </c:pt>
                <c:pt idx="9">
                  <c:v>0.25319999999999998</c:v>
                </c:pt>
              </c:numCache>
            </c:numRef>
          </c:yVal>
          <c:smooth val="0"/>
          <c:extLst xmlns:c16r2="http://schemas.microsoft.com/office/drawing/2015/06/chart">
            <c:ext xmlns:c16="http://schemas.microsoft.com/office/drawing/2014/chart" uri="{C3380CC4-5D6E-409C-BE32-E72D297353CC}">
              <c16:uniqueId val="{00000001-EB5C-4F1E-82C6-EB375DB44EA3}"/>
            </c:ext>
          </c:extLst>
        </c:ser>
        <c:ser>
          <c:idx val="5"/>
          <c:order val="2"/>
          <c:tx>
            <c:v>Pakistan Tehreek-e-Insaf (PTI)</c:v>
          </c:tx>
          <c:spPr>
            <a:ln w="38100" cap="rnd">
              <a:solidFill>
                <a:schemeClr val="accent4"/>
              </a:solidFill>
              <a:round/>
            </a:ln>
            <a:effectLst/>
          </c:spPr>
          <c:marker>
            <c:symbol val="diamond"/>
            <c:size val="12"/>
            <c:spPr>
              <a:solidFill>
                <a:schemeClr val="accent4"/>
              </a:solidFill>
              <a:ln w="9525">
                <a:solidFill>
                  <a:schemeClr val="accent4"/>
                </a:solidFill>
              </a:ln>
              <a:effectLst/>
            </c:spPr>
          </c:marker>
          <c:xVal>
            <c:numRef>
              <c:f>r_elec!$A$2:$A$11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r_elec!$G$2:$G$11</c:f>
              <c:numCache>
                <c:formatCode>General</c:formatCode>
                <c:ptCount val="10"/>
                <c:pt idx="5">
                  <c:v>1.7000000000000001E-2</c:v>
                </c:pt>
                <c:pt idx="6">
                  <c:v>8.3000000000000001E-3</c:v>
                </c:pt>
                <c:pt idx="8">
                  <c:v>0.16920000000000002</c:v>
                </c:pt>
                <c:pt idx="9">
                  <c:v>0.31819999999999998</c:v>
                </c:pt>
              </c:numCache>
            </c:numRef>
          </c:yVal>
          <c:smooth val="0"/>
          <c:extLst xmlns:c16r2="http://schemas.microsoft.com/office/drawing/2015/06/chart">
            <c:ext xmlns:c16="http://schemas.microsoft.com/office/drawing/2014/chart" uri="{C3380CC4-5D6E-409C-BE32-E72D297353CC}">
              <c16:uniqueId val="{00000003-EB5C-4F1E-82C6-EB375DB44EA3}"/>
            </c:ext>
          </c:extLst>
        </c:ser>
        <c:ser>
          <c:idx val="1"/>
          <c:order val="3"/>
          <c:tx>
            <c:v>Partis islamiques</c:v>
          </c:tx>
          <c:spPr>
            <a:ln w="38100" cap="rnd">
              <a:solidFill>
                <a:schemeClr val="accent6"/>
              </a:solidFill>
              <a:round/>
            </a:ln>
            <a:effectLst/>
          </c:spPr>
          <c:marker>
            <c:symbol val="triangle"/>
            <c:size val="11"/>
            <c:spPr>
              <a:solidFill>
                <a:schemeClr val="accent6"/>
              </a:solidFill>
              <a:ln w="9525">
                <a:solidFill>
                  <a:schemeClr val="accent6"/>
                </a:solidFill>
              </a:ln>
              <a:effectLst/>
            </c:spPr>
          </c:marker>
          <c:xVal>
            <c:numRef>
              <c:f>r_elec!$A$2:$A$11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r_elec!$C$2:$C$11</c:f>
              <c:numCache>
                <c:formatCode>General</c:formatCode>
                <c:ptCount val="10"/>
                <c:pt idx="0">
                  <c:v>0.20304406603411898</c:v>
                </c:pt>
                <c:pt idx="2">
                  <c:v>1.84E-2</c:v>
                </c:pt>
                <c:pt idx="3">
                  <c:v>5.5E-2</c:v>
                </c:pt>
                <c:pt idx="4">
                  <c:v>6.7000000000000004E-2</c:v>
                </c:pt>
                <c:pt idx="5">
                  <c:v>1.7000000000000001E-2</c:v>
                </c:pt>
                <c:pt idx="6">
                  <c:v>0.11410000000000001</c:v>
                </c:pt>
                <c:pt idx="7">
                  <c:v>2.2099999999999998E-2</c:v>
                </c:pt>
                <c:pt idx="8">
                  <c:v>5.3399999999999996E-2</c:v>
                </c:pt>
                <c:pt idx="9">
                  <c:v>9.0599999999999986E-2</c:v>
                </c:pt>
              </c:numCache>
            </c:numRef>
          </c:yVal>
          <c:smooth val="0"/>
          <c:extLst xmlns:c16r2="http://schemas.microsoft.com/office/drawing/2015/06/chart">
            <c:ext xmlns:c16="http://schemas.microsoft.com/office/drawing/2014/chart" uri="{C3380CC4-5D6E-409C-BE32-E72D297353CC}">
              <c16:uniqueId val="{00000002-EB5C-4F1E-82C6-EB375DB44EA3}"/>
            </c:ext>
          </c:extLst>
        </c:ser>
        <c:ser>
          <c:idx val="6"/>
          <c:order val="4"/>
          <c:tx>
            <c:v>Muttahida Qaumi Movement (MQM)</c:v>
          </c:tx>
          <c:spPr>
            <a:ln w="38100" cap="rnd">
              <a:solidFill>
                <a:schemeClr val="tx1"/>
              </a:solidFill>
              <a:round/>
            </a:ln>
            <a:effectLst/>
          </c:spPr>
          <c:marker>
            <c:symbol val="circle"/>
            <c:size val="9"/>
            <c:spPr>
              <a:solidFill>
                <a:schemeClr val="bg1"/>
              </a:solidFill>
              <a:ln w="9525">
                <a:solidFill>
                  <a:schemeClr val="tx1"/>
                </a:solidFill>
              </a:ln>
              <a:effectLst/>
            </c:spPr>
          </c:marker>
          <c:xVal>
            <c:numRef>
              <c:f>r_elec!$A$2:$A$11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r_elec!$H$2:$H$11</c:f>
              <c:numCache>
                <c:formatCode>General</c:formatCode>
                <c:ptCount val="10"/>
                <c:pt idx="3">
                  <c:v>5.5E-2</c:v>
                </c:pt>
                <c:pt idx="5">
                  <c:v>0.04</c:v>
                </c:pt>
                <c:pt idx="6">
                  <c:v>3.1899999999999998E-2</c:v>
                </c:pt>
                <c:pt idx="7">
                  <c:v>7.4299999999999991E-2</c:v>
                </c:pt>
                <c:pt idx="8">
                  <c:v>5.4100000000000002E-2</c:v>
                </c:pt>
                <c:pt idx="9">
                  <c:v>1.38E-2</c:v>
                </c:pt>
              </c:numCache>
            </c:numRef>
          </c:yVal>
          <c:smooth val="0"/>
          <c:extLst xmlns:c16r2="http://schemas.microsoft.com/office/drawing/2015/06/chart">
            <c:ext xmlns:c16="http://schemas.microsoft.com/office/drawing/2014/chart" uri="{C3380CC4-5D6E-409C-BE32-E72D297353CC}">
              <c16:uniqueId val="{00000004-EB5C-4F1E-82C6-EB375DB44EA3}"/>
            </c:ext>
          </c:extLst>
        </c:ser>
        <c:dLbls>
          <c:showLegendKey val="0"/>
          <c:showVal val="0"/>
          <c:showCatName val="0"/>
          <c:showSerName val="0"/>
          <c:showPercent val="0"/>
          <c:showBubbleSize val="0"/>
        </c:dLbls>
        <c:axId val="1487318944"/>
        <c:axId val="1487315680"/>
        <c:extLst xmlns:c16r2="http://schemas.microsoft.com/office/drawing/2015/06/chart">
          <c:ext xmlns:c15="http://schemas.microsoft.com/office/drawing/2012/chart" uri="{02D57815-91ED-43cb-92C2-25804820EDAC}">
            <c15:filteredScatterSeries>
              <c15:ser>
                <c:idx val="0"/>
                <c:order val="5"/>
                <c:tx>
                  <c:v>Independents</c:v>
                </c:tx>
                <c:spPr>
                  <a:ln w="28575" cap="rnd">
                    <a:solidFill>
                      <a:schemeClr val="bg2">
                        <a:lumMod val="90000"/>
                      </a:schemeClr>
                    </a:solidFill>
                    <a:round/>
                  </a:ln>
                  <a:effectLst/>
                </c:spPr>
                <c:marker>
                  <c:symbol val="circle"/>
                  <c:size val="9"/>
                  <c:spPr>
                    <a:solidFill>
                      <a:schemeClr val="bg2">
                        <a:lumMod val="90000"/>
                      </a:schemeClr>
                    </a:solidFill>
                    <a:ln w="9525">
                      <a:solidFill>
                        <a:schemeClr val="bg2">
                          <a:lumMod val="90000"/>
                        </a:schemeClr>
                      </a:solidFill>
                    </a:ln>
                    <a:effectLst/>
                  </c:spPr>
                </c:marker>
                <c:xVal>
                  <c:numRef>
                    <c:extLst xmlns:c16r2="http://schemas.microsoft.com/office/drawing/2015/06/chart">
                      <c:ext uri="{02D57815-91ED-43cb-92C2-25804820EDAC}">
                        <c15:formulaRef>
                          <c15:sqref>r_elec!$A$2:$A$11</c15:sqref>
                        </c15:formulaRef>
                      </c:ext>
                    </c:extLst>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extLst xmlns:c16r2="http://schemas.microsoft.com/office/drawing/2015/06/chart">
                      <c:ext uri="{02D57815-91ED-43cb-92C2-25804820EDAC}">
                        <c15:formulaRef>
                          <c15:sqref>r_elec!$B$2:$B$11</c15:sqref>
                        </c15:formulaRef>
                      </c:ext>
                    </c:extLst>
                    <c:numCache>
                      <c:formatCode>General</c:formatCode>
                      <c:ptCount val="10"/>
                      <c:pt idx="0">
                        <c:v>0.10236725546468764</c:v>
                      </c:pt>
                      <c:pt idx="1">
                        <c:v>2.4729696511824127E-2</c:v>
                      </c:pt>
                      <c:pt idx="2">
                        <c:v>0.19500000000000001</c:v>
                      </c:pt>
                      <c:pt idx="3">
                        <c:v>0.10300000000000001</c:v>
                      </c:pt>
                      <c:pt idx="4">
                        <c:v>7.400000000000001E-2</c:v>
                      </c:pt>
                      <c:pt idx="5">
                        <c:v>7.400000000000001E-2</c:v>
                      </c:pt>
                      <c:pt idx="6">
                        <c:v>9.3100000000000002E-2</c:v>
                      </c:pt>
                      <c:pt idx="7">
                        <c:v>0.1116</c:v>
                      </c:pt>
                      <c:pt idx="8">
                        <c:v>0.12960000000000002</c:v>
                      </c:pt>
                      <c:pt idx="9">
                        <c:v>0.11460000000000001</c:v>
                      </c:pt>
                    </c:numCache>
                  </c:numRef>
                </c:yVal>
                <c:smooth val="0"/>
                <c:extLst xmlns:c16r2="http://schemas.microsoft.com/office/drawing/2015/06/chart">
                  <c:ext xmlns:c16="http://schemas.microsoft.com/office/drawing/2014/chart" uri="{C3380CC4-5D6E-409C-BE32-E72D297353CC}">
                    <c16:uniqueId val="{00000005-EB5C-4F1E-82C6-EB375DB44EA3}"/>
                  </c:ext>
                </c:extLst>
              </c15:ser>
            </c15:filteredScatterSeries>
            <c15:filteredScatterSeries>
              <c15:ser>
                <c:idx val="2"/>
                <c:order val="6"/>
                <c:tx>
                  <c:v>Other Parties</c:v>
                </c:tx>
                <c:spPr>
                  <a:ln w="28575" cap="rnd">
                    <a:solidFill>
                      <a:schemeClr val="tx1"/>
                    </a:solidFill>
                    <a:round/>
                  </a:ln>
                  <a:effectLst/>
                </c:spPr>
                <c:marker>
                  <c:symbol val="circle"/>
                  <c:size val="9"/>
                  <c:spPr>
                    <a:solidFill>
                      <a:schemeClr val="tx1"/>
                    </a:solidFill>
                    <a:ln w="9525">
                      <a:solidFill>
                        <a:schemeClr val="tx1"/>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r_elec!$A$2:$A$11</c15:sqref>
                        </c15:formulaRef>
                      </c:ext>
                    </c:extLst>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r_elec!$D$2:$D$11</c15:sqref>
                        </c15:formulaRef>
                      </c:ext>
                    </c:extLst>
                    <c:numCache>
                      <c:formatCode>General</c:formatCode>
                      <c:ptCount val="10"/>
                      <c:pt idx="0">
                        <c:v>0.11280916193083471</c:v>
                      </c:pt>
                      <c:pt idx="1">
                        <c:v>1.3518444608819265E-2</c:v>
                      </c:pt>
                      <c:pt idx="2">
                        <c:v>9.9799999999999903E-2</c:v>
                      </c:pt>
                      <c:pt idx="3">
                        <c:v>4.5000000000000116E-2</c:v>
                      </c:pt>
                      <c:pt idx="4">
                        <c:v>4.1999999999999857E-2</c:v>
                      </c:pt>
                      <c:pt idx="5">
                        <c:v>0.12199999999999983</c:v>
                      </c:pt>
                      <c:pt idx="6">
                        <c:v>9.450000000000007E-2</c:v>
                      </c:pt>
                      <c:pt idx="7">
                        <c:v>3.6599999999999952E-2</c:v>
                      </c:pt>
                      <c:pt idx="8">
                        <c:v>5.9000000000000059E-2</c:v>
                      </c:pt>
                      <c:pt idx="9">
                        <c:v>7.9300000000000107E-2</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6-EB5C-4F1E-82C6-EB375DB44EA3}"/>
                  </c:ext>
                </c:extLst>
              </c15:ser>
            </c15:filteredScatterSeries>
          </c:ext>
        </c:extLst>
      </c:scatterChart>
      <c:valAx>
        <c:axId val="1487318944"/>
        <c:scaling>
          <c:orientation val="minMax"/>
          <c:max val="2018"/>
          <c:min val="19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87315680"/>
        <c:crosses val="autoZero"/>
        <c:crossBetween val="midCat"/>
        <c:majorUnit val="4"/>
      </c:valAx>
      <c:valAx>
        <c:axId val="1487315680"/>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87318944"/>
        <c:crosses val="autoZero"/>
        <c:crossBetween val="midCat"/>
      </c:valAx>
      <c:spPr>
        <a:noFill/>
        <a:ln>
          <a:solidFill>
            <a:sysClr val="windowText" lastClr="000000"/>
          </a:solidFill>
        </a:ln>
        <a:effectLst/>
      </c:spPr>
    </c:plotArea>
    <c:legend>
      <c:legendPos val="b"/>
      <c:layout>
        <c:manualLayout>
          <c:xMode val="edge"/>
          <c:yMode val="edge"/>
          <c:x val="0.44888126946373502"/>
          <c:y val="9.2191089989285005E-2"/>
          <c:w val="0.50991344240756598"/>
          <c:h val="0.228171833442984"/>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10.2 - Résultats d'élections au Pakistan, 1970-2018</a:t>
            </a:r>
          </a:p>
        </c:rich>
      </c:tx>
      <c:layout>
        <c:manualLayout>
          <c:xMode val="edge"/>
          <c:yMode val="edge"/>
          <c:x val="0.19349603827380199"/>
          <c:y val="1.6753315492414302E-2"/>
        </c:manualLayout>
      </c:layout>
      <c:overlay val="0"/>
      <c:spPr>
        <a:noFill/>
        <a:ln>
          <a:noFill/>
        </a:ln>
        <a:effectLst/>
      </c:spPr>
    </c:title>
    <c:autoTitleDeleted val="0"/>
    <c:plotArea>
      <c:layout>
        <c:manualLayout>
          <c:layoutTarget val="inner"/>
          <c:xMode val="edge"/>
          <c:yMode val="edge"/>
          <c:x val="6.3642420546251494E-2"/>
          <c:y val="7.9874345549738199E-2"/>
          <c:w val="0.90684875728324799"/>
          <c:h val="0.73675118479968404"/>
        </c:manualLayout>
      </c:layout>
      <c:scatterChart>
        <c:scatterStyle val="lineMarker"/>
        <c:varyColors val="0"/>
        <c:ser>
          <c:idx val="4"/>
          <c:order val="0"/>
          <c:tx>
            <c:v>Parti pakistanais du peuple (PPP) et alliés</c:v>
          </c:tx>
          <c:spPr>
            <a:ln w="38100" cap="rnd">
              <a:solidFill>
                <a:schemeClr val="tx1"/>
              </a:solidFill>
              <a:round/>
            </a:ln>
            <a:effectLst/>
          </c:spPr>
          <c:marker>
            <c:symbol val="circle"/>
            <c:size val="9"/>
            <c:spPr>
              <a:solidFill>
                <a:schemeClr val="tx1"/>
              </a:solidFill>
              <a:ln w="9525">
                <a:noFill/>
              </a:ln>
              <a:effectLst/>
            </c:spPr>
          </c:marker>
          <c:xVal>
            <c:numRef>
              <c:f>r_elec!$A$2:$A$11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r_elec!$F$2:$F$11</c:f>
              <c:numCache>
                <c:formatCode>General</c:formatCode>
                <c:ptCount val="10"/>
                <c:pt idx="0">
                  <c:v>0.36696965566368567</c:v>
                </c:pt>
                <c:pt idx="1">
                  <c:v>0.59744737360321765</c:v>
                </c:pt>
                <c:pt idx="2">
                  <c:v>0.38520000000000004</c:v>
                </c:pt>
                <c:pt idx="3">
                  <c:v>0.36799999999999999</c:v>
                </c:pt>
                <c:pt idx="4">
                  <c:v>0.379</c:v>
                </c:pt>
                <c:pt idx="5">
                  <c:v>0.23800000000000002</c:v>
                </c:pt>
                <c:pt idx="6">
                  <c:v>0.26050000000000001</c:v>
                </c:pt>
                <c:pt idx="7">
                  <c:v>0.30790000000000001</c:v>
                </c:pt>
                <c:pt idx="8">
                  <c:v>0.15229999999999999</c:v>
                </c:pt>
                <c:pt idx="9">
                  <c:v>0.1303</c:v>
                </c:pt>
              </c:numCache>
            </c:numRef>
          </c:yVal>
          <c:smooth val="0"/>
          <c:extLst xmlns:c16r2="http://schemas.microsoft.com/office/drawing/2015/06/chart">
            <c:ext xmlns:c16="http://schemas.microsoft.com/office/drawing/2014/chart" uri="{C3380CC4-5D6E-409C-BE32-E72D297353CC}">
              <c16:uniqueId val="{00000000-9BF3-4318-B951-D608BE76F123}"/>
            </c:ext>
          </c:extLst>
        </c:ser>
        <c:ser>
          <c:idx val="3"/>
          <c:order val="1"/>
          <c:tx>
            <c:v>Partis de la Ligue musulmane (PML) et alliés</c:v>
          </c:tx>
          <c:spPr>
            <a:ln w="38100" cap="rnd">
              <a:solidFill>
                <a:schemeClr val="tx1">
                  <a:lumMod val="75000"/>
                  <a:lumOff val="25000"/>
                </a:schemeClr>
              </a:solidFill>
              <a:round/>
            </a:ln>
            <a:effectLst/>
          </c:spPr>
          <c:marker>
            <c:symbol val="square"/>
            <c:size val="9"/>
            <c:spPr>
              <a:solidFill>
                <a:schemeClr val="bg1"/>
              </a:solidFill>
              <a:ln w="9525">
                <a:solidFill>
                  <a:schemeClr val="tx1">
                    <a:lumMod val="75000"/>
                    <a:lumOff val="25000"/>
                  </a:schemeClr>
                </a:solidFill>
              </a:ln>
              <a:effectLst/>
            </c:spPr>
          </c:marker>
          <c:xVal>
            <c:numRef>
              <c:f>r_elec!$A$2:$A$11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r_elec!$E$2:$E$11</c:f>
              <c:numCache>
                <c:formatCode>General</c:formatCode>
                <c:ptCount val="10"/>
                <c:pt idx="0">
                  <c:v>0.21480986090667287</c:v>
                </c:pt>
                <c:pt idx="1">
                  <c:v>0.36430448527613896</c:v>
                </c:pt>
                <c:pt idx="2">
                  <c:v>0.30159999999999998</c:v>
                </c:pt>
                <c:pt idx="3">
                  <c:v>0.374</c:v>
                </c:pt>
                <c:pt idx="4">
                  <c:v>0.43799999999999994</c:v>
                </c:pt>
                <c:pt idx="5">
                  <c:v>0.49199999999999994</c:v>
                </c:pt>
                <c:pt idx="6">
                  <c:v>0.39759999999999995</c:v>
                </c:pt>
                <c:pt idx="7">
                  <c:v>0.44750000000000001</c:v>
                </c:pt>
                <c:pt idx="8">
                  <c:v>0.38240000000000002</c:v>
                </c:pt>
                <c:pt idx="9">
                  <c:v>0.25319999999999998</c:v>
                </c:pt>
              </c:numCache>
            </c:numRef>
          </c:yVal>
          <c:smooth val="0"/>
          <c:extLst xmlns:c16r2="http://schemas.microsoft.com/office/drawing/2015/06/chart">
            <c:ext xmlns:c16="http://schemas.microsoft.com/office/drawing/2014/chart" uri="{C3380CC4-5D6E-409C-BE32-E72D297353CC}">
              <c16:uniqueId val="{00000001-9BF3-4318-B951-D608BE76F123}"/>
            </c:ext>
          </c:extLst>
        </c:ser>
        <c:ser>
          <c:idx val="5"/>
          <c:order val="2"/>
          <c:tx>
            <c:v>Pakistan Tehreek-e-Insaf (PTI)</c:v>
          </c:tx>
          <c:spPr>
            <a:ln w="38100" cap="rnd">
              <a:solidFill>
                <a:schemeClr val="tx1">
                  <a:lumMod val="50000"/>
                  <a:lumOff val="50000"/>
                </a:schemeClr>
              </a:solidFill>
              <a:prstDash val="sysDash"/>
              <a:round/>
            </a:ln>
            <a:effectLst/>
          </c:spPr>
          <c:marker>
            <c:symbol val="diamond"/>
            <c:size val="12"/>
            <c:spPr>
              <a:solidFill>
                <a:schemeClr val="bg1"/>
              </a:solidFill>
              <a:ln w="9525">
                <a:solidFill>
                  <a:schemeClr val="tx1">
                    <a:lumMod val="50000"/>
                    <a:lumOff val="50000"/>
                  </a:schemeClr>
                </a:solidFill>
              </a:ln>
              <a:effectLst/>
            </c:spPr>
          </c:marker>
          <c:xVal>
            <c:numRef>
              <c:f>r_elec!$A$2:$A$11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r_elec!$G$2:$G$11</c:f>
              <c:numCache>
                <c:formatCode>General</c:formatCode>
                <c:ptCount val="10"/>
                <c:pt idx="5">
                  <c:v>1.7000000000000001E-2</c:v>
                </c:pt>
                <c:pt idx="6">
                  <c:v>8.3000000000000001E-3</c:v>
                </c:pt>
                <c:pt idx="8">
                  <c:v>0.16920000000000002</c:v>
                </c:pt>
                <c:pt idx="9">
                  <c:v>0.31819999999999998</c:v>
                </c:pt>
              </c:numCache>
            </c:numRef>
          </c:yVal>
          <c:smooth val="0"/>
          <c:extLst xmlns:c16r2="http://schemas.microsoft.com/office/drawing/2015/06/chart">
            <c:ext xmlns:c16="http://schemas.microsoft.com/office/drawing/2014/chart" uri="{C3380CC4-5D6E-409C-BE32-E72D297353CC}">
              <c16:uniqueId val="{00000003-9BF3-4318-B951-D608BE76F123}"/>
            </c:ext>
          </c:extLst>
        </c:ser>
        <c:ser>
          <c:idx val="1"/>
          <c:order val="3"/>
          <c:tx>
            <c:v>Partis islamiques</c:v>
          </c:tx>
          <c:spPr>
            <a:ln w="38100" cap="rnd">
              <a:solidFill>
                <a:schemeClr val="accent3"/>
              </a:solidFill>
              <a:round/>
            </a:ln>
            <a:effectLst/>
          </c:spPr>
          <c:marker>
            <c:symbol val="triangle"/>
            <c:size val="11"/>
            <c:spPr>
              <a:solidFill>
                <a:schemeClr val="accent3"/>
              </a:solidFill>
              <a:ln w="9525">
                <a:solidFill>
                  <a:schemeClr val="accent3"/>
                </a:solidFill>
              </a:ln>
              <a:effectLst/>
            </c:spPr>
          </c:marker>
          <c:xVal>
            <c:numRef>
              <c:f>r_elec!$A$2:$A$11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r_elec!$C$2:$C$11</c:f>
              <c:numCache>
                <c:formatCode>General</c:formatCode>
                <c:ptCount val="10"/>
                <c:pt idx="0">
                  <c:v>0.20304406603411898</c:v>
                </c:pt>
                <c:pt idx="2">
                  <c:v>1.84E-2</c:v>
                </c:pt>
                <c:pt idx="3">
                  <c:v>5.5E-2</c:v>
                </c:pt>
                <c:pt idx="4">
                  <c:v>6.7000000000000004E-2</c:v>
                </c:pt>
                <c:pt idx="5">
                  <c:v>1.7000000000000001E-2</c:v>
                </c:pt>
                <c:pt idx="6">
                  <c:v>0.11410000000000001</c:v>
                </c:pt>
                <c:pt idx="7">
                  <c:v>2.2099999999999998E-2</c:v>
                </c:pt>
                <c:pt idx="8">
                  <c:v>5.3399999999999996E-2</c:v>
                </c:pt>
                <c:pt idx="9">
                  <c:v>9.0599999999999986E-2</c:v>
                </c:pt>
              </c:numCache>
            </c:numRef>
          </c:yVal>
          <c:smooth val="0"/>
          <c:extLst xmlns:c16r2="http://schemas.microsoft.com/office/drawing/2015/06/chart">
            <c:ext xmlns:c16="http://schemas.microsoft.com/office/drawing/2014/chart" uri="{C3380CC4-5D6E-409C-BE32-E72D297353CC}">
              <c16:uniqueId val="{00000002-9BF3-4318-B951-D608BE76F123}"/>
            </c:ext>
          </c:extLst>
        </c:ser>
        <c:ser>
          <c:idx val="6"/>
          <c:order val="4"/>
          <c:tx>
            <c:v>Muttahida Qaumi Movement (MQM)</c:v>
          </c:tx>
          <c:spPr>
            <a:ln w="38100" cap="rnd">
              <a:solidFill>
                <a:schemeClr val="tx1"/>
              </a:solidFill>
              <a:round/>
            </a:ln>
            <a:effectLst/>
          </c:spPr>
          <c:marker>
            <c:symbol val="circle"/>
            <c:size val="9"/>
            <c:spPr>
              <a:solidFill>
                <a:schemeClr val="bg1"/>
              </a:solidFill>
              <a:ln w="9525">
                <a:solidFill>
                  <a:schemeClr val="tx1"/>
                </a:solidFill>
              </a:ln>
              <a:effectLst/>
            </c:spPr>
          </c:marker>
          <c:xVal>
            <c:numRef>
              <c:f>r_elec!$A$2:$A$11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r_elec!$H$2:$H$11</c:f>
              <c:numCache>
                <c:formatCode>General</c:formatCode>
                <c:ptCount val="10"/>
                <c:pt idx="3">
                  <c:v>5.5E-2</c:v>
                </c:pt>
                <c:pt idx="5">
                  <c:v>0.04</c:v>
                </c:pt>
                <c:pt idx="6">
                  <c:v>3.1899999999999998E-2</c:v>
                </c:pt>
                <c:pt idx="7">
                  <c:v>7.4299999999999991E-2</c:v>
                </c:pt>
                <c:pt idx="8">
                  <c:v>5.4100000000000002E-2</c:v>
                </c:pt>
                <c:pt idx="9">
                  <c:v>1.38E-2</c:v>
                </c:pt>
              </c:numCache>
            </c:numRef>
          </c:yVal>
          <c:smooth val="0"/>
          <c:extLst xmlns:c16r2="http://schemas.microsoft.com/office/drawing/2015/06/chart">
            <c:ext xmlns:c16="http://schemas.microsoft.com/office/drawing/2014/chart" uri="{C3380CC4-5D6E-409C-BE32-E72D297353CC}">
              <c16:uniqueId val="{00000004-9BF3-4318-B951-D608BE76F123}"/>
            </c:ext>
          </c:extLst>
        </c:ser>
        <c:dLbls>
          <c:showLegendKey val="0"/>
          <c:showVal val="0"/>
          <c:showCatName val="0"/>
          <c:showSerName val="0"/>
          <c:showPercent val="0"/>
          <c:showBubbleSize val="0"/>
        </c:dLbls>
        <c:axId val="1007699936"/>
        <c:axId val="1490237184"/>
        <c:extLst xmlns:c16r2="http://schemas.microsoft.com/office/drawing/2015/06/chart">
          <c:ext xmlns:c15="http://schemas.microsoft.com/office/drawing/2012/chart" uri="{02D57815-91ED-43cb-92C2-25804820EDAC}">
            <c15:filteredScatterSeries>
              <c15:ser>
                <c:idx val="0"/>
                <c:order val="5"/>
                <c:tx>
                  <c:v>Independents</c:v>
                </c:tx>
                <c:spPr>
                  <a:ln w="28575" cap="rnd">
                    <a:solidFill>
                      <a:schemeClr val="bg2">
                        <a:lumMod val="90000"/>
                      </a:schemeClr>
                    </a:solidFill>
                    <a:round/>
                  </a:ln>
                  <a:effectLst/>
                </c:spPr>
                <c:marker>
                  <c:symbol val="circle"/>
                  <c:size val="9"/>
                  <c:spPr>
                    <a:solidFill>
                      <a:schemeClr val="bg2">
                        <a:lumMod val="90000"/>
                      </a:schemeClr>
                    </a:solidFill>
                    <a:ln w="9525">
                      <a:solidFill>
                        <a:schemeClr val="bg2">
                          <a:lumMod val="90000"/>
                        </a:schemeClr>
                      </a:solidFill>
                    </a:ln>
                    <a:effectLst/>
                  </c:spPr>
                </c:marker>
                <c:xVal>
                  <c:numRef>
                    <c:extLst xmlns:c16r2="http://schemas.microsoft.com/office/drawing/2015/06/chart">
                      <c:ext uri="{02D57815-91ED-43cb-92C2-25804820EDAC}">
                        <c15:formulaRef>
                          <c15:sqref>r_elec!$A$2:$A$11</c15:sqref>
                        </c15:formulaRef>
                      </c:ext>
                    </c:extLst>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extLst xmlns:c16r2="http://schemas.microsoft.com/office/drawing/2015/06/chart">
                      <c:ext uri="{02D57815-91ED-43cb-92C2-25804820EDAC}">
                        <c15:formulaRef>
                          <c15:sqref>r_elec!$B$2:$B$11</c15:sqref>
                        </c15:formulaRef>
                      </c:ext>
                    </c:extLst>
                    <c:numCache>
                      <c:formatCode>General</c:formatCode>
                      <c:ptCount val="10"/>
                      <c:pt idx="0">
                        <c:v>0.10236725546468764</c:v>
                      </c:pt>
                      <c:pt idx="1">
                        <c:v>2.4729696511824127E-2</c:v>
                      </c:pt>
                      <c:pt idx="2">
                        <c:v>0.19500000000000001</c:v>
                      </c:pt>
                      <c:pt idx="3">
                        <c:v>0.10300000000000001</c:v>
                      </c:pt>
                      <c:pt idx="4">
                        <c:v>7.400000000000001E-2</c:v>
                      </c:pt>
                      <c:pt idx="5">
                        <c:v>7.400000000000001E-2</c:v>
                      </c:pt>
                      <c:pt idx="6">
                        <c:v>9.3100000000000002E-2</c:v>
                      </c:pt>
                      <c:pt idx="7">
                        <c:v>0.1116</c:v>
                      </c:pt>
                      <c:pt idx="8">
                        <c:v>0.12960000000000002</c:v>
                      </c:pt>
                      <c:pt idx="9">
                        <c:v>0.11460000000000001</c:v>
                      </c:pt>
                    </c:numCache>
                  </c:numRef>
                </c:yVal>
                <c:smooth val="0"/>
                <c:extLst xmlns:c16r2="http://schemas.microsoft.com/office/drawing/2015/06/chart">
                  <c:ext xmlns:c16="http://schemas.microsoft.com/office/drawing/2014/chart" uri="{C3380CC4-5D6E-409C-BE32-E72D297353CC}">
                    <c16:uniqueId val="{00000005-9BF3-4318-B951-D608BE76F123}"/>
                  </c:ext>
                </c:extLst>
              </c15:ser>
            </c15:filteredScatterSeries>
            <c15:filteredScatterSeries>
              <c15:ser>
                <c:idx val="2"/>
                <c:order val="6"/>
                <c:tx>
                  <c:v>Other Parties</c:v>
                </c:tx>
                <c:spPr>
                  <a:ln w="28575" cap="rnd">
                    <a:solidFill>
                      <a:schemeClr val="tx1"/>
                    </a:solidFill>
                    <a:round/>
                  </a:ln>
                  <a:effectLst/>
                </c:spPr>
                <c:marker>
                  <c:symbol val="circle"/>
                  <c:size val="9"/>
                  <c:spPr>
                    <a:solidFill>
                      <a:schemeClr val="tx1"/>
                    </a:solidFill>
                    <a:ln w="9525">
                      <a:solidFill>
                        <a:schemeClr val="tx1"/>
                      </a:solidFill>
                    </a:ln>
                    <a:effectLst/>
                  </c:spPr>
                </c:marker>
                <c:xVal>
                  <c:numRef>
                    <c:extLst xmlns:c15="http://schemas.microsoft.com/office/drawing/2012/chart" xmlns:c16r2="http://schemas.microsoft.com/office/drawing/2015/06/chart">
                      <c:ext xmlns:c15="http://schemas.microsoft.com/office/drawing/2012/chart" uri="{02D57815-91ED-43cb-92C2-25804820EDAC}">
                        <c15:formulaRef>
                          <c15:sqref>r_elec!$A$2:$A$11</c15:sqref>
                        </c15:formulaRef>
                      </c:ext>
                    </c:extLst>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extLst xmlns:c15="http://schemas.microsoft.com/office/drawing/2012/chart" xmlns:c16r2="http://schemas.microsoft.com/office/drawing/2015/06/chart">
                      <c:ext xmlns:c15="http://schemas.microsoft.com/office/drawing/2012/chart" uri="{02D57815-91ED-43cb-92C2-25804820EDAC}">
                        <c15:formulaRef>
                          <c15:sqref>r_elec!$D$2:$D$11</c15:sqref>
                        </c15:formulaRef>
                      </c:ext>
                    </c:extLst>
                    <c:numCache>
                      <c:formatCode>General</c:formatCode>
                      <c:ptCount val="10"/>
                      <c:pt idx="0">
                        <c:v>0.11280916193083471</c:v>
                      </c:pt>
                      <c:pt idx="1">
                        <c:v>1.3518444608819265E-2</c:v>
                      </c:pt>
                      <c:pt idx="2">
                        <c:v>9.9799999999999903E-2</c:v>
                      </c:pt>
                      <c:pt idx="3">
                        <c:v>4.5000000000000116E-2</c:v>
                      </c:pt>
                      <c:pt idx="4">
                        <c:v>4.1999999999999857E-2</c:v>
                      </c:pt>
                      <c:pt idx="5">
                        <c:v>0.12199999999999983</c:v>
                      </c:pt>
                      <c:pt idx="6">
                        <c:v>9.450000000000007E-2</c:v>
                      </c:pt>
                      <c:pt idx="7">
                        <c:v>3.6599999999999952E-2</c:v>
                      </c:pt>
                      <c:pt idx="8">
                        <c:v>5.9000000000000059E-2</c:v>
                      </c:pt>
                      <c:pt idx="9">
                        <c:v>7.9300000000000107E-2</c:v>
                      </c:pt>
                    </c:numCache>
                  </c:numRef>
                </c:yVal>
                <c:smooth val="0"/>
                <c:extLst xmlns:c15="http://schemas.microsoft.com/office/drawing/2012/chart" xmlns:c16r2="http://schemas.microsoft.com/office/drawing/2015/06/chart">
                  <c:ext xmlns:c16="http://schemas.microsoft.com/office/drawing/2014/chart" uri="{C3380CC4-5D6E-409C-BE32-E72D297353CC}">
                    <c16:uniqueId val="{00000006-9BF3-4318-B951-D608BE76F123}"/>
                  </c:ext>
                </c:extLst>
              </c15:ser>
            </c15:filteredScatterSeries>
          </c:ext>
        </c:extLst>
      </c:scatterChart>
      <c:valAx>
        <c:axId val="1007699936"/>
        <c:scaling>
          <c:orientation val="minMax"/>
          <c:max val="2018"/>
          <c:min val="19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90237184"/>
        <c:crosses val="autoZero"/>
        <c:crossBetween val="midCat"/>
        <c:majorUnit val="4"/>
      </c:valAx>
      <c:valAx>
        <c:axId val="1490237184"/>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7699936"/>
        <c:crosses val="autoZero"/>
        <c:crossBetween val="midCat"/>
      </c:valAx>
      <c:spPr>
        <a:noFill/>
        <a:ln>
          <a:solidFill>
            <a:sysClr val="windowText" lastClr="000000"/>
          </a:solidFill>
        </a:ln>
        <a:effectLst/>
      </c:spPr>
    </c:plotArea>
    <c:legend>
      <c:legendPos val="b"/>
      <c:layout>
        <c:manualLayout>
          <c:xMode val="edge"/>
          <c:yMode val="edge"/>
          <c:x val="0.44477711756486399"/>
          <c:y val="8.5898748662343302E-2"/>
          <c:w val="0.50991344240756598"/>
          <c:h val="0.228171833442984"/>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10.3 - Le</a:t>
            </a:r>
            <a:r>
              <a:rPr lang="en-US" b="1" baseline="0"/>
              <a:t> v</a:t>
            </a:r>
            <a:r>
              <a:rPr lang="en-US" b="1"/>
              <a:t>ote PPP par langue</a:t>
            </a:r>
            <a:r>
              <a:rPr lang="en-US" b="1" baseline="0"/>
              <a:t> au Pakistan, 1970-2018</a:t>
            </a:r>
            <a:endParaRPr lang="en-US" b="1"/>
          </a:p>
        </c:rich>
      </c:tx>
      <c:layout/>
      <c:overlay val="0"/>
      <c:spPr>
        <a:noFill/>
        <a:ln>
          <a:noFill/>
        </a:ln>
        <a:effectLst/>
      </c:spPr>
    </c:title>
    <c:autoTitleDeleted val="0"/>
    <c:plotArea>
      <c:layout>
        <c:manualLayout>
          <c:layoutTarget val="inner"/>
          <c:xMode val="edge"/>
          <c:yMode val="edge"/>
          <c:x val="7.4334098845270605E-2"/>
          <c:y val="8.61505331664663E-2"/>
          <c:w val="0.91062130312926604"/>
          <c:h val="0.719911637130902"/>
        </c:manualLayout>
      </c:layout>
      <c:barChart>
        <c:barDir val="col"/>
        <c:grouping val="clustered"/>
        <c:varyColors val="0"/>
        <c:ser>
          <c:idx val="6"/>
          <c:order val="2"/>
          <c:tx>
            <c:strRef>
              <c:f>r_ppp_vote!$B$8</c:f>
              <c:strCache>
                <c:ptCount val="1"/>
                <c:pt idx="0">
                  <c:v>Ourdou</c:v>
                </c:pt>
              </c:strCache>
            </c:strRef>
          </c:tx>
          <c:spPr>
            <a:solidFill>
              <a:schemeClr val="bg1">
                <a:lumMod val="85000"/>
              </a:schemeClr>
            </a:solidFill>
            <a:ln>
              <a:no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r_ppp_vote!$C$8:$J$8</c:f>
              <c:numCache>
                <c:formatCode>General</c:formatCode>
                <c:ptCount val="8"/>
                <c:pt idx="0">
                  <c:v>0.19643683731555939</c:v>
                </c:pt>
                <c:pt idx="1">
                  <c:v>0.39061179757118225</c:v>
                </c:pt>
                <c:pt idx="2">
                  <c:v>0.2153654545545578</c:v>
                </c:pt>
                <c:pt idx="3">
                  <c:v>0.13317672908306122</c:v>
                </c:pt>
                <c:pt idx="4">
                  <c:v>0.1245221272110939</c:v>
                </c:pt>
                <c:pt idx="5">
                  <c:v>0.13636405766010284</c:v>
                </c:pt>
                <c:pt idx="6">
                  <c:v>6.9519586861133575E-2</c:v>
                </c:pt>
                <c:pt idx="7">
                  <c:v>5.936325341463089E-2</c:v>
                </c:pt>
              </c:numCache>
            </c:numRef>
          </c:val>
          <c:extLst xmlns:c16r2="http://schemas.microsoft.com/office/drawing/2015/06/chart">
            <c:ext xmlns:c16="http://schemas.microsoft.com/office/drawing/2014/chart" uri="{C3380CC4-5D6E-409C-BE32-E72D297353CC}">
              <c16:uniqueId val="{00000000-4AFB-495F-86A0-7C6D256031B1}"/>
            </c:ext>
          </c:extLst>
        </c:ser>
        <c:ser>
          <c:idx val="2"/>
          <c:order val="3"/>
          <c:tx>
            <c:strRef>
              <c:f>r_ppp_vote!$B$4</c:f>
              <c:strCache>
                <c:ptCount val="1"/>
                <c:pt idx="0">
                  <c:v>Pachtoune</c:v>
                </c:pt>
              </c:strCache>
            </c:strRef>
          </c:tx>
          <c:spPr>
            <a:solidFill>
              <a:schemeClr val="bg1">
                <a:lumMod val="65000"/>
              </a:schemeClr>
            </a:solidFill>
            <a:ln>
              <a:no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r_ppp_vote!$C$4:$J$4</c:f>
              <c:numCache>
                <c:formatCode>General</c:formatCode>
                <c:ptCount val="8"/>
                <c:pt idx="0">
                  <c:v>0.32546117901802063</c:v>
                </c:pt>
                <c:pt idx="1">
                  <c:v>0.55330085754394531</c:v>
                </c:pt>
                <c:pt idx="2">
                  <c:v>0.31891608238220215</c:v>
                </c:pt>
                <c:pt idx="3">
                  <c:v>0.12372934073209763</c:v>
                </c:pt>
                <c:pt idx="4">
                  <c:v>0.12767943739891052</c:v>
                </c:pt>
                <c:pt idx="5">
                  <c:v>0.1165177971124649</c:v>
                </c:pt>
                <c:pt idx="6">
                  <c:v>6.4329929649829865E-2</c:v>
                </c:pt>
                <c:pt idx="7">
                  <c:v>8.5381478071212769E-2</c:v>
                </c:pt>
              </c:numCache>
            </c:numRef>
          </c:val>
          <c:extLst xmlns:c16r2="http://schemas.microsoft.com/office/drawing/2015/06/chart">
            <c:ext xmlns:c16="http://schemas.microsoft.com/office/drawing/2014/chart" uri="{C3380CC4-5D6E-409C-BE32-E72D297353CC}">
              <c16:uniqueId val="{00000001-4AFB-495F-86A0-7C6D256031B1}"/>
            </c:ext>
          </c:extLst>
        </c:ser>
        <c:ser>
          <c:idx val="3"/>
          <c:order val="4"/>
          <c:tx>
            <c:strRef>
              <c:f>r_ppp_vote!$B$5</c:f>
              <c:strCache>
                <c:ptCount val="1"/>
                <c:pt idx="0">
                  <c:v>Penjabi</c:v>
                </c:pt>
              </c:strCache>
            </c:strRef>
          </c:tx>
          <c:spPr>
            <a:solidFill>
              <a:schemeClr val="tx1">
                <a:lumMod val="50000"/>
                <a:lumOff val="50000"/>
              </a:schemeClr>
            </a:solidFill>
            <a:ln>
              <a:no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r_ppp_vote!$C$5:$J$5</c:f>
              <c:numCache>
                <c:formatCode>General</c:formatCode>
                <c:ptCount val="8"/>
                <c:pt idx="0">
                  <c:v>0.39938992261886597</c:v>
                </c:pt>
                <c:pt idx="1">
                  <c:v>0.59981399774551392</c:v>
                </c:pt>
                <c:pt idx="2">
                  <c:v>0.37828215956687927</c:v>
                </c:pt>
                <c:pt idx="3">
                  <c:v>0.18724766373634338</c:v>
                </c:pt>
                <c:pt idx="4">
                  <c:v>0.21438373625278473</c:v>
                </c:pt>
                <c:pt idx="5">
                  <c:v>0.25543627142906189</c:v>
                </c:pt>
                <c:pt idx="6">
                  <c:v>0.10028351843357086</c:v>
                </c:pt>
                <c:pt idx="7">
                  <c:v>4.7310430556535721E-2</c:v>
                </c:pt>
              </c:numCache>
            </c:numRef>
          </c:val>
          <c:extLst xmlns:c16r2="http://schemas.microsoft.com/office/drawing/2015/06/chart">
            <c:ext xmlns:c16="http://schemas.microsoft.com/office/drawing/2014/chart" uri="{C3380CC4-5D6E-409C-BE32-E72D297353CC}">
              <c16:uniqueId val="{00000002-4AFB-495F-86A0-7C6D256031B1}"/>
            </c:ext>
          </c:extLst>
        </c:ser>
        <c:ser>
          <c:idx val="4"/>
          <c:order val="5"/>
          <c:tx>
            <c:strRef>
              <c:f>r_ppp_vote!$B$6</c:f>
              <c:strCache>
                <c:ptCount val="1"/>
                <c:pt idx="0">
                  <c:v>Saraiki</c:v>
                </c:pt>
              </c:strCache>
            </c:strRef>
          </c:tx>
          <c:spPr>
            <a:solidFill>
              <a:schemeClr val="tx1">
                <a:lumMod val="75000"/>
                <a:lumOff val="25000"/>
              </a:schemeClr>
            </a:solidFill>
            <a:ln>
              <a:no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r_ppp_vote!$C$6:$J$6</c:f>
              <c:numCache>
                <c:formatCode>General</c:formatCode>
                <c:ptCount val="8"/>
                <c:pt idx="0">
                  <c:v>0.18976064026355743</c:v>
                </c:pt>
                <c:pt idx="1">
                  <c:v>0.53270870447158813</c:v>
                </c:pt>
                <c:pt idx="2">
                  <c:v>0.34234020113945007</c:v>
                </c:pt>
                <c:pt idx="3">
                  <c:v>0.26473551988601685</c:v>
                </c:pt>
                <c:pt idx="4">
                  <c:v>0.3772682249546051</c:v>
                </c:pt>
                <c:pt idx="5">
                  <c:v>0.36031407117843628</c:v>
                </c:pt>
                <c:pt idx="6">
                  <c:v>0.17429724335670471</c:v>
                </c:pt>
                <c:pt idx="7">
                  <c:v>7.8817784786224365E-2</c:v>
                </c:pt>
              </c:numCache>
            </c:numRef>
          </c:val>
          <c:extLst xmlns:c16r2="http://schemas.microsoft.com/office/drawing/2015/06/chart">
            <c:ext xmlns:c16="http://schemas.microsoft.com/office/drawing/2014/chart" uri="{C3380CC4-5D6E-409C-BE32-E72D297353CC}">
              <c16:uniqueId val="{00000003-4AFB-495F-86A0-7C6D256031B1}"/>
            </c:ext>
          </c:extLst>
        </c:ser>
        <c:ser>
          <c:idx val="5"/>
          <c:order val="6"/>
          <c:tx>
            <c:strRef>
              <c:f>r_ppp_vote!$B$7</c:f>
              <c:strCache>
                <c:ptCount val="1"/>
                <c:pt idx="0">
                  <c:v>Sindhi</c:v>
                </c:pt>
              </c:strCache>
            </c:strRef>
          </c:tx>
          <c:spPr>
            <a:solidFill>
              <a:schemeClr val="tx1"/>
            </a:solidFill>
            <a:ln>
              <a:no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r_ppp_vote!$C$7:$J$7</c:f>
              <c:numCache>
                <c:formatCode>General</c:formatCode>
                <c:ptCount val="8"/>
                <c:pt idx="0">
                  <c:v>0.9488072395324707</c:v>
                </c:pt>
                <c:pt idx="1">
                  <c:v>0.9397965669631958</c:v>
                </c:pt>
                <c:pt idx="2">
                  <c:v>0.85425424575805664</c:v>
                </c:pt>
                <c:pt idx="3">
                  <c:v>0.6597977876663208</c:v>
                </c:pt>
                <c:pt idx="4">
                  <c:v>0.57404381036758423</c:v>
                </c:pt>
                <c:pt idx="5">
                  <c:v>0.79640519618988037</c:v>
                </c:pt>
                <c:pt idx="6">
                  <c:v>0.49547949433326721</c:v>
                </c:pt>
                <c:pt idx="7">
                  <c:v>0.54033547639846802</c:v>
                </c:pt>
              </c:numCache>
            </c:numRef>
          </c:val>
          <c:extLst xmlns:c16r2="http://schemas.microsoft.com/office/drawing/2015/06/chart">
            <c:ext xmlns:c16="http://schemas.microsoft.com/office/drawing/2014/chart" uri="{C3380CC4-5D6E-409C-BE32-E72D297353CC}">
              <c16:uniqueId val="{00000004-4AFB-495F-86A0-7C6D256031B1}"/>
            </c:ext>
          </c:extLst>
        </c:ser>
        <c:dLbls>
          <c:showLegendKey val="0"/>
          <c:showVal val="0"/>
          <c:showCatName val="0"/>
          <c:showSerName val="0"/>
          <c:showPercent val="0"/>
          <c:showBubbleSize val="0"/>
        </c:dLbls>
        <c:gapWidth val="219"/>
        <c:overlap val="-27"/>
        <c:axId val="1008901296"/>
        <c:axId val="1008901840"/>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r_ppp_vote!$B$2</c15:sqref>
                        </c15:formulaRef>
                      </c:ext>
                    </c:extLst>
                    <c:strCache>
                      <c:ptCount val="1"/>
                      <c:pt idx="0">
                        <c:v>Baloutche</c:v>
                      </c:pt>
                    </c:strCache>
                  </c:strRef>
                </c:tx>
                <c:spPr>
                  <a:solidFill>
                    <a:schemeClr val="accent5"/>
                  </a:solidFill>
                  <a:ln>
                    <a:solidFill>
                      <a:schemeClr val="accent5"/>
                    </a:solidFill>
                  </a:ln>
                  <a:effectLst/>
                </c:spPr>
                <c:invertIfNegative val="0"/>
                <c:cat>
                  <c:strRef>
                    <c:extLst xmlns:c16r2="http://schemas.microsoft.com/office/drawing/2015/06/chart">
                      <c:ext uri="{02D57815-91ED-43cb-92C2-25804820EDAC}">
                        <c15:formulaRef>
                          <c15:sqref>r_ppp_vote!$C$1:$J$1</c15:sqref>
                        </c15:formulaRef>
                      </c:ext>
                    </c:extLst>
                    <c:strCache>
                      <c:ptCount val="8"/>
                      <c:pt idx="0">
                        <c:v>1970</c:v>
                      </c:pt>
                      <c:pt idx="1">
                        <c:v>1977</c:v>
                      </c:pt>
                      <c:pt idx="2">
                        <c:v>1988</c:v>
                      </c:pt>
                      <c:pt idx="3">
                        <c:v>1997</c:v>
                      </c:pt>
                      <c:pt idx="4">
                        <c:v>2002</c:v>
                      </c:pt>
                      <c:pt idx="5">
                        <c:v>2008</c:v>
                      </c:pt>
                      <c:pt idx="6">
                        <c:v>2013</c:v>
                      </c:pt>
                      <c:pt idx="7">
                        <c:v>2018</c:v>
                      </c:pt>
                    </c:strCache>
                  </c:strRef>
                </c:cat>
                <c:val>
                  <c:numRef>
                    <c:extLst xmlns:c16r2="http://schemas.microsoft.com/office/drawing/2015/06/chart">
                      <c:ext uri="{02D57815-91ED-43cb-92C2-25804820EDAC}">
                        <c15:formulaRef>
                          <c15:sqref>r_ppp_vote!$C$2:$J$2</c15:sqref>
                        </c15:formulaRef>
                      </c:ext>
                    </c:extLst>
                    <c:numCache>
                      <c:formatCode>General</c:formatCode>
                      <c:ptCount val="8"/>
                      <c:pt idx="0">
                        <c:v>0.3023315966129303</c:v>
                      </c:pt>
                      <c:pt idx="1">
                        <c:v>0.46627819538116455</c:v>
                      </c:pt>
                      <c:pt idx="2">
                        <c:v>0.4345475435256958</c:v>
                      </c:pt>
                      <c:pt idx="3">
                        <c:v>0.14365674555301666</c:v>
                      </c:pt>
                      <c:pt idx="4">
                        <c:v>0.357657790184021</c:v>
                      </c:pt>
                      <c:pt idx="5">
                        <c:v>0.66441541910171509</c:v>
                      </c:pt>
                      <c:pt idx="6">
                        <c:v>0.27229946851730347</c:v>
                      </c:pt>
                      <c:pt idx="7">
                        <c:v>7.0053495466709137E-2</c:v>
                      </c:pt>
                    </c:numCache>
                  </c:numRef>
                </c:val>
                <c:extLst xmlns:c16r2="http://schemas.microsoft.com/office/drawing/2015/06/chart">
                  <c:ext xmlns:c16="http://schemas.microsoft.com/office/drawing/2014/chart" uri="{C3380CC4-5D6E-409C-BE32-E72D297353CC}">
                    <c16:uniqueId val="{00000005-4AFB-495F-86A0-7C6D256031B1}"/>
                  </c:ext>
                </c:extLst>
              </c15:ser>
            </c15:filteredBarSeries>
            <c15:filteredBarSeries>
              <c15:ser>
                <c:idx val="1"/>
                <c:order val="1"/>
                <c:tx>
                  <c:strRef>
                    <c:extLst xmlns:c15="http://schemas.microsoft.com/office/drawing/2012/chart" xmlns:c16r2="http://schemas.microsoft.com/office/drawing/2015/06/chart">
                      <c:ext xmlns:c15="http://schemas.microsoft.com/office/drawing/2012/chart" uri="{02D57815-91ED-43cb-92C2-25804820EDAC}">
                        <c15:formulaRef>
                          <c15:sqref>r_ppp_vote!$B$3</c15:sqref>
                        </c15:formulaRef>
                      </c:ext>
                    </c:extLst>
                    <c:strCache>
                      <c:ptCount val="1"/>
                      <c:pt idx="0">
                        <c:v>Autres</c:v>
                      </c:pt>
                    </c:strCache>
                  </c:strRef>
                </c:tx>
                <c:spPr>
                  <a:solidFill>
                    <a:schemeClr val="accent2"/>
                  </a:solidFill>
                  <a:ln>
                    <a:noFill/>
                  </a:ln>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r_ppp_vote!$C$1:$J$1</c15:sqref>
                        </c15:formulaRef>
                      </c:ext>
                    </c:extLst>
                    <c:strCache>
                      <c:ptCount val="8"/>
                      <c:pt idx="0">
                        <c:v>1970</c:v>
                      </c:pt>
                      <c:pt idx="1">
                        <c:v>1977</c:v>
                      </c:pt>
                      <c:pt idx="2">
                        <c:v>1988</c:v>
                      </c:pt>
                      <c:pt idx="3">
                        <c:v>1997</c:v>
                      </c:pt>
                      <c:pt idx="4">
                        <c:v>2002</c:v>
                      </c:pt>
                      <c:pt idx="5">
                        <c:v>2008</c:v>
                      </c:pt>
                      <c:pt idx="6">
                        <c:v>2013</c:v>
                      </c:pt>
                      <c:pt idx="7">
                        <c:v>2018</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r_ppp_vote!$C$3:$J$3</c15:sqref>
                        </c15:formulaRef>
                      </c:ext>
                    </c:extLst>
                    <c:numCache>
                      <c:formatCode>General</c:formatCode>
                      <c:ptCount val="8"/>
                      <c:pt idx="0">
                        <c:v>0.30949616432189941</c:v>
                      </c:pt>
                      <c:pt idx="1">
                        <c:v>0.53792876005172729</c:v>
                      </c:pt>
                      <c:pt idx="2">
                        <c:v>0.19621160626411438</c:v>
                      </c:pt>
                      <c:pt idx="3">
                        <c:v>0.10042649507522583</c:v>
                      </c:pt>
                      <c:pt idx="4">
                        <c:v>0.42733091115951538</c:v>
                      </c:pt>
                      <c:pt idx="5">
                        <c:v>0.33255305886268616</c:v>
                      </c:pt>
                      <c:pt idx="6">
                        <c:v>9.6028804779052734E-2</c:v>
                      </c:pt>
                      <c:pt idx="7">
                        <c:v>2.4657450616359711E-2</c:v>
                      </c:pt>
                    </c:numCache>
                  </c:numRef>
                </c:val>
                <c:extLst xmlns:c15="http://schemas.microsoft.com/office/drawing/2012/chart" xmlns:c16r2="http://schemas.microsoft.com/office/drawing/2015/06/chart">
                  <c:ext xmlns:c16="http://schemas.microsoft.com/office/drawing/2014/chart" uri="{C3380CC4-5D6E-409C-BE32-E72D297353CC}">
                    <c16:uniqueId val="{00000006-4AFB-495F-86A0-7C6D256031B1}"/>
                  </c:ext>
                </c:extLst>
              </c15:ser>
            </c15:filteredBarSeries>
          </c:ext>
        </c:extLst>
      </c:barChart>
      <c:catAx>
        <c:axId val="100890129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8901840"/>
        <c:crosses val="autoZero"/>
        <c:auto val="1"/>
        <c:lblAlgn val="ctr"/>
        <c:lblOffset val="100"/>
        <c:noMultiLvlLbl val="0"/>
      </c:catAx>
      <c:valAx>
        <c:axId val="1008901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8901296"/>
        <c:crosses val="autoZero"/>
        <c:crossBetween val="between"/>
      </c:valAx>
      <c:spPr>
        <a:noFill/>
        <a:ln>
          <a:solidFill>
            <a:sysClr val="windowText" lastClr="000000"/>
          </a:solidFill>
        </a:ln>
        <a:effectLst/>
      </c:spPr>
    </c:plotArea>
    <c:legend>
      <c:legendPos val="b"/>
      <c:layout>
        <c:manualLayout>
          <c:xMode val="edge"/>
          <c:yMode val="edge"/>
          <c:x val="0.43979183100942598"/>
          <c:y val="0.10272016304159599"/>
          <c:w val="0.53422204512840898"/>
          <c:h val="0.101528679854437"/>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10.4 - Clivages</a:t>
            </a:r>
            <a:r>
              <a:rPr lang="en-US" b="1" baseline="0"/>
              <a:t> ethnolinguistiques et vote PPP</a:t>
            </a:r>
          </a:p>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baseline="0"/>
              <a:t>au Pakistan, 1970-2018</a:t>
            </a:r>
            <a:endParaRPr lang="en-US" b="1"/>
          </a:p>
        </c:rich>
      </c:tx>
      <c:layout/>
      <c:overlay val="0"/>
      <c:spPr>
        <a:noFill/>
        <a:ln>
          <a:noFill/>
        </a:ln>
        <a:effectLst/>
      </c:spPr>
    </c:title>
    <c:autoTitleDeleted val="0"/>
    <c:plotArea>
      <c:layout>
        <c:manualLayout>
          <c:layoutTarget val="inner"/>
          <c:xMode val="edge"/>
          <c:yMode val="edge"/>
          <c:x val="5.0481147139055202E-2"/>
          <c:y val="0.12779411413724701"/>
          <c:w val="0.92001003954417004"/>
          <c:h val="0.666901017203543"/>
        </c:manualLayout>
      </c:layout>
      <c:scatterChart>
        <c:scatterStyle val="lineMarker"/>
        <c:varyColors val="0"/>
        <c:ser>
          <c:idx val="0"/>
          <c:order val="0"/>
          <c:tx>
            <c:v>Différence entre (% des locuteurs du sindhi) et (% des locuteurs d'autres langues) votant PPP</c:v>
          </c:tx>
          <c:spPr>
            <a:ln w="38100" cap="rnd">
              <a:solidFill>
                <a:schemeClr val="tx1"/>
              </a:solidFill>
              <a:round/>
            </a:ln>
            <a:effectLst/>
          </c:spPr>
          <c:marker>
            <c:symbol val="circle"/>
            <c:size val="9"/>
            <c:spPr>
              <a:solidFill>
                <a:schemeClr val="tx1"/>
              </a:solidFill>
              <a:ln w="9525">
                <a:noFill/>
              </a:ln>
              <a:effectLst/>
            </c:spPr>
          </c:marker>
          <c:xVal>
            <c:numRef>
              <c:f>r_ppp_sindhi!$A$2:$A$11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r_ppp_sindhi!$E$2:$E$11</c:f>
              <c:numCache>
                <c:formatCode>General</c:formatCode>
                <c:ptCount val="10"/>
                <c:pt idx="0">
                  <c:v>63.557537078857422</c:v>
                </c:pt>
                <c:pt idx="1">
                  <c:v>39.582477569580078</c:v>
                </c:pt>
                <c:pt idx="2">
                  <c:v>52.0396728515625</c:v>
                </c:pt>
                <c:pt idx="3">
                  <c:v>47.161258697509766</c:v>
                </c:pt>
                <c:pt idx="4">
                  <c:v>33.547142028808594</c:v>
                </c:pt>
                <c:pt idx="5">
                  <c:v>55.980403900146484</c:v>
                </c:pt>
                <c:pt idx="6">
                  <c:v>39.145595550537109</c:v>
                </c:pt>
                <c:pt idx="7">
                  <c:v>48.188072204589844</c:v>
                </c:pt>
              </c:numCache>
            </c:numRef>
          </c:yVal>
          <c:smooth val="0"/>
          <c:extLst xmlns:c16r2="http://schemas.microsoft.com/office/drawing/2015/06/chart">
            <c:ext xmlns:c16="http://schemas.microsoft.com/office/drawing/2014/chart" uri="{C3380CC4-5D6E-409C-BE32-E72D297353CC}">
              <c16:uniqueId val="{00000000-640F-4692-A809-C6EFA2F56CFD}"/>
            </c:ext>
          </c:extLst>
        </c:ser>
        <c:ser>
          <c:idx val="2"/>
          <c:order val="2"/>
          <c:tx>
            <c:v>Après contrôles pour revenu, diplôme, rural/urbain, religion, âge, genre</c:v>
          </c:tx>
          <c:spPr>
            <a:ln w="38100" cap="rnd">
              <a:solidFill>
                <a:schemeClr val="accent3"/>
              </a:solidFill>
              <a:prstDash val="solid"/>
              <a:round/>
            </a:ln>
            <a:effectLst/>
          </c:spPr>
          <c:marker>
            <c:symbol val="square"/>
            <c:size val="9"/>
            <c:spPr>
              <a:solidFill>
                <a:schemeClr val="accent3"/>
              </a:solidFill>
              <a:ln w="9525">
                <a:solidFill>
                  <a:schemeClr val="accent3"/>
                </a:solidFill>
                <a:prstDash val="solid"/>
              </a:ln>
              <a:effectLst/>
            </c:spPr>
          </c:marker>
          <c:xVal>
            <c:numRef>
              <c:f>r_ppp_sindhi!$A$2:$A$11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r_ppp_sindhi!$G$2:$G$11</c:f>
              <c:numCache>
                <c:formatCode>General</c:formatCode>
                <c:ptCount val="10"/>
                <c:pt idx="0">
                  <c:v>63.2685546875</c:v>
                </c:pt>
                <c:pt idx="1">
                  <c:v>35.898609161376953</c:v>
                </c:pt>
                <c:pt idx="2">
                  <c:v>53.399169921875</c:v>
                </c:pt>
                <c:pt idx="3">
                  <c:v>49.80810546875</c:v>
                </c:pt>
                <c:pt idx="4">
                  <c:v>37.038543701171875</c:v>
                </c:pt>
                <c:pt idx="5">
                  <c:v>52.94244384765625</c:v>
                </c:pt>
                <c:pt idx="6">
                  <c:v>41.411636352539063</c:v>
                </c:pt>
                <c:pt idx="7">
                  <c:v>45.509300231933594</c:v>
                </c:pt>
              </c:numCache>
            </c:numRef>
          </c:yVal>
          <c:smooth val="0"/>
          <c:extLst xmlns:c16r2="http://schemas.microsoft.com/office/drawing/2015/06/chart">
            <c:ext xmlns:c16="http://schemas.microsoft.com/office/drawing/2014/chart" uri="{C3380CC4-5D6E-409C-BE32-E72D297353CC}">
              <c16:uniqueId val="{00000001-640F-4692-A809-C6EFA2F56CFD}"/>
            </c:ext>
          </c:extLst>
        </c:ser>
        <c:dLbls>
          <c:showLegendKey val="0"/>
          <c:showVal val="0"/>
          <c:showCatName val="0"/>
          <c:showSerName val="0"/>
          <c:showPercent val="0"/>
          <c:showBubbleSize val="0"/>
        </c:dLbls>
        <c:axId val="1008904016"/>
        <c:axId val="1008902384"/>
        <c:extLst xmlns:c16r2="http://schemas.microsoft.com/office/drawing/2015/06/chart">
          <c:ext xmlns:c15="http://schemas.microsoft.com/office/drawing/2012/chart" uri="{02D57815-91ED-43cb-92C2-25804820EDAC}">
            <c15:filteredScatterSeries>
              <c15:ser>
                <c:idx val="1"/>
                <c:order val="1"/>
                <c:tx>
                  <c:v>After controlling for income</c:v>
                </c:tx>
                <c:spPr>
                  <a:ln w="31750" cap="rnd">
                    <a:solidFill>
                      <a:srgbClr val="FF0000"/>
                    </a:solidFill>
                    <a:round/>
                  </a:ln>
                  <a:effectLst/>
                </c:spPr>
                <c:marker>
                  <c:symbol val="circle"/>
                  <c:size val="9"/>
                  <c:spPr>
                    <a:solidFill>
                      <a:srgbClr val="FF0000"/>
                    </a:solidFill>
                    <a:ln w="9525">
                      <a:solidFill>
                        <a:srgbClr val="FF0000"/>
                      </a:solidFill>
                    </a:ln>
                    <a:effectLst/>
                  </c:spPr>
                </c:marker>
                <c:xVal>
                  <c:numRef>
                    <c:extLst xmlns:c16r2="http://schemas.microsoft.com/office/drawing/2015/06/chart">
                      <c:ext uri="{02D57815-91ED-43cb-92C2-25804820EDAC}">
                        <c15:formulaRef>
                          <c15:sqref>r_ppp_sindhi!$A$2:$A$11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c:ext uri="{02D57815-91ED-43cb-92C2-25804820EDAC}">
                        <c15:formulaRef>
                          <c15:sqref>r_ppp_sindhi!$F$2:$F$11</c15:sqref>
                        </c15:formulaRef>
                      </c:ext>
                    </c:extLst>
                    <c:numCache>
                      <c:formatCode>General</c:formatCode>
                      <c:ptCount val="10"/>
                      <c:pt idx="0">
                        <c:v>63.033306121826172</c:v>
                      </c:pt>
                      <c:pt idx="1">
                        <c:v>38.228179931640625</c:v>
                      </c:pt>
                      <c:pt idx="2">
                        <c:v>52.165012359619141</c:v>
                      </c:pt>
                      <c:pt idx="3">
                        <c:v>45.7215576171875</c:v>
                      </c:pt>
                      <c:pt idx="4">
                        <c:v>36.511405944824219</c:v>
                      </c:pt>
                      <c:pt idx="5">
                        <c:v>54.720794677734375</c:v>
                      </c:pt>
                      <c:pt idx="6">
                        <c:v>38.832954406738281</c:v>
                      </c:pt>
                      <c:pt idx="7">
                        <c:v>47.812442779541016</c:v>
                      </c:pt>
                    </c:numCache>
                  </c:numRef>
                </c:yVal>
                <c:smooth val="0"/>
                <c:extLst xmlns:c16r2="http://schemas.microsoft.com/office/drawing/2015/06/chart">
                  <c:ext xmlns:c16="http://schemas.microsoft.com/office/drawing/2014/chart" uri="{C3380CC4-5D6E-409C-BE32-E72D297353CC}">
                    <c16:uniqueId val="{00000003-640F-4692-A809-C6EFA2F56CFD}"/>
                  </c:ext>
                </c:extLst>
              </c15:ser>
            </c15:filteredScatterSeries>
            <c15:filteredScatterSeries>
              <c15:ser>
                <c:idx val="3"/>
                <c:order val="3"/>
                <c:tx>
                  <c:strRef>
                    <c:extLst xmlns:c15="http://schemas.microsoft.com/office/drawing/2012/chart" xmlns:c16r2="http://schemas.microsoft.com/office/drawing/2015/06/chart">
                      <c:ext xmlns:c15="http://schemas.microsoft.com/office/drawing/2012/chart" uri="{02D57815-91ED-43cb-92C2-25804820EDAC}">
                        <c15:formulaRef>
                          <c15:sqref>r_ppp_sindhi!$H$1</c15:sqref>
                        </c15:formulaRef>
                      </c:ext>
                    </c:extLst>
                    <c:strCache>
                      <c:ptCount val="1"/>
                      <c:pt idx="0">
                        <c:v>voteppp_Ourdou</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extLst xmlns:c15="http://schemas.microsoft.com/office/drawing/2012/chart" xmlns:c16r2="http://schemas.microsoft.com/office/drawing/2015/06/chart">
                      <c:ext xmlns:c15="http://schemas.microsoft.com/office/drawing/2012/chart" uri="{02D57815-91ED-43cb-92C2-25804820EDAC}">
                        <c15:formulaRef>
                          <c15:sqref>r_ppp_sindhi!$A$2:$A$11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5="http://schemas.microsoft.com/office/drawing/2012/chart" xmlns:c16r2="http://schemas.microsoft.com/office/drawing/2015/06/chart">
                      <c:ext xmlns:c15="http://schemas.microsoft.com/office/drawing/2012/chart" uri="{02D57815-91ED-43cb-92C2-25804820EDAC}">
                        <c15:formulaRef>
                          <c15:sqref>r_ppp_sindhi!$H$2:$H$11</c15:sqref>
                        </c15:formulaRef>
                      </c:ext>
                    </c:extLst>
                    <c:numCache>
                      <c:formatCode>General</c:formatCode>
                      <c:ptCount val="10"/>
                      <c:pt idx="0">
                        <c:v>-20.779016494750977</c:v>
                      </c:pt>
                      <c:pt idx="1">
                        <c:v>-23.348825454711914</c:v>
                      </c:pt>
                      <c:pt idx="2">
                        <c:v>-19.944313049316406</c:v>
                      </c:pt>
                      <c:pt idx="3">
                        <c:v>-12.693487167358398</c:v>
                      </c:pt>
                      <c:pt idx="4">
                        <c:v>-14.598986625671387</c:v>
                      </c:pt>
                      <c:pt idx="5">
                        <c:v>-20.890815734863281</c:v>
                      </c:pt>
                      <c:pt idx="6">
                        <c:v>-9.5083885192871094</c:v>
                      </c:pt>
                      <c:pt idx="7">
                        <c:v>-8.6815614700317383</c:v>
                      </c:pt>
                    </c:numCache>
                  </c:numRef>
                </c:yVal>
                <c:smooth val="0"/>
                <c:extLst xmlns:c15="http://schemas.microsoft.com/office/drawing/2012/chart" xmlns:c16r2="http://schemas.microsoft.com/office/drawing/2015/06/chart">
                  <c:ext xmlns:c16="http://schemas.microsoft.com/office/drawing/2014/chart" uri="{C3380CC4-5D6E-409C-BE32-E72D297353CC}">
                    <c16:uniqueId val="{00000004-640F-4692-A809-C6EFA2F56CFD}"/>
                  </c:ext>
                </c:extLst>
              </c15:ser>
            </c15:filteredScatterSeries>
          </c:ext>
        </c:extLst>
      </c:scatterChart>
      <c:valAx>
        <c:axId val="1008904016"/>
        <c:scaling>
          <c:orientation val="minMax"/>
          <c:max val="2018"/>
          <c:min val="19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28575" cap="flat" cmpd="sng" algn="ctr">
            <a:solidFill>
              <a:schemeClr val="tx1"/>
            </a:solidFill>
            <a:prstDash val="sysDash"/>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8902384"/>
        <c:crosses val="autoZero"/>
        <c:crossBetween val="midCat"/>
        <c:majorUnit val="4"/>
      </c:valAx>
      <c:valAx>
        <c:axId val="1008902384"/>
        <c:scaling>
          <c:orientation val="minMax"/>
          <c:max val="10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8904016"/>
        <c:crosses val="autoZero"/>
        <c:crossBetween val="midCat"/>
        <c:majorUnit val="10"/>
      </c:valAx>
      <c:spPr>
        <a:noFill/>
        <a:ln>
          <a:solidFill>
            <a:sysClr val="windowText" lastClr="000000"/>
          </a:solidFill>
        </a:ln>
        <a:effectLst/>
      </c:spPr>
    </c:plotArea>
    <c:legend>
      <c:legendPos val="b"/>
      <c:layout>
        <c:manualLayout>
          <c:xMode val="edge"/>
          <c:yMode val="edge"/>
          <c:x val="6.9283163007885396E-2"/>
          <c:y val="0.14415627819540799"/>
          <c:w val="0.87192997854233301"/>
          <c:h val="0.138805977532314"/>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10.5 - Le</a:t>
            </a:r>
            <a:r>
              <a:rPr lang="en-US" b="1" baseline="0"/>
              <a:t> v</a:t>
            </a:r>
            <a:r>
              <a:rPr lang="en-US" b="1"/>
              <a:t>ote PML / IJI / PNA par langue</a:t>
            </a:r>
          </a:p>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au Pakistan,</a:t>
            </a:r>
            <a:r>
              <a:rPr lang="en-US" b="1" baseline="0"/>
              <a:t> 1970-2018</a:t>
            </a:r>
            <a:endParaRPr lang="en-US" b="1"/>
          </a:p>
        </c:rich>
      </c:tx>
      <c:layout/>
      <c:overlay val="0"/>
      <c:spPr>
        <a:noFill/>
        <a:ln>
          <a:noFill/>
        </a:ln>
        <a:effectLst/>
      </c:spPr>
    </c:title>
    <c:autoTitleDeleted val="0"/>
    <c:plotArea>
      <c:layout>
        <c:manualLayout>
          <c:layoutTarget val="inner"/>
          <c:xMode val="edge"/>
          <c:yMode val="edge"/>
          <c:x val="7.4334098845270605E-2"/>
          <c:y val="0.113410465873673"/>
          <c:w val="0.91062130312926604"/>
          <c:h val="0.692654968627746"/>
        </c:manualLayout>
      </c:layout>
      <c:barChart>
        <c:barDir val="col"/>
        <c:grouping val="clustered"/>
        <c:varyColors val="0"/>
        <c:ser>
          <c:idx val="5"/>
          <c:order val="2"/>
          <c:tx>
            <c:strRef>
              <c:f>r_pml_vote!$B$7</c:f>
              <c:strCache>
                <c:ptCount val="1"/>
                <c:pt idx="0">
                  <c:v>Sindhi</c:v>
                </c:pt>
              </c:strCache>
            </c:strRef>
          </c:tx>
          <c:spPr>
            <a:solidFill>
              <a:schemeClr val="bg1">
                <a:lumMod val="85000"/>
              </a:schemeClr>
            </a:solidFill>
            <a:ln>
              <a:no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r_pml_vote!$C$7:$J$7</c:f>
              <c:numCache>
                <c:formatCode>General</c:formatCode>
                <c:ptCount val="8"/>
                <c:pt idx="0">
                  <c:v>6.8899467587471008E-3</c:v>
                </c:pt>
                <c:pt idx="1">
                  <c:v>5.2051320672035217E-2</c:v>
                </c:pt>
                <c:pt idx="2">
                  <c:v>0.11025147885084152</c:v>
                </c:pt>
                <c:pt idx="3">
                  <c:v>0.23532699048519135</c:v>
                </c:pt>
                <c:pt idx="4">
                  <c:v>0.23909538984298706</c:v>
                </c:pt>
                <c:pt idx="5">
                  <c:v>0.12319452315568924</c:v>
                </c:pt>
                <c:pt idx="6">
                  <c:v>5.2482005208730698E-2</c:v>
                </c:pt>
                <c:pt idx="7">
                  <c:v>6.4339600503444672E-2</c:v>
                </c:pt>
              </c:numCache>
            </c:numRef>
          </c:val>
          <c:extLst xmlns:c16r2="http://schemas.microsoft.com/office/drawing/2015/06/chart">
            <c:ext xmlns:c16="http://schemas.microsoft.com/office/drawing/2014/chart" uri="{C3380CC4-5D6E-409C-BE32-E72D297353CC}">
              <c16:uniqueId val="{00000000-8941-43D9-9190-CA917443374F}"/>
            </c:ext>
          </c:extLst>
        </c:ser>
        <c:ser>
          <c:idx val="0"/>
          <c:order val="3"/>
          <c:tx>
            <c:strRef>
              <c:f>r_pml_vote!$B$4</c:f>
              <c:strCache>
                <c:ptCount val="1"/>
                <c:pt idx="0">
                  <c:v>Pachtoune</c:v>
                </c:pt>
              </c:strCache>
            </c:strRef>
          </c:tx>
          <c:spPr>
            <a:solidFill>
              <a:schemeClr val="bg1">
                <a:lumMod val="65000"/>
              </a:schemeClr>
            </a:solidFill>
            <a:ln>
              <a:no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r_pml_vote!$C$4:$J$4</c:f>
              <c:numCache>
                <c:formatCode>General</c:formatCode>
                <c:ptCount val="8"/>
                <c:pt idx="0">
                  <c:v>0.16002929210662842</c:v>
                </c:pt>
                <c:pt idx="1">
                  <c:v>0.41220355033874512</c:v>
                </c:pt>
                <c:pt idx="2">
                  <c:v>0.17073829472064972</c:v>
                </c:pt>
                <c:pt idx="3">
                  <c:v>0.3200908899307251</c:v>
                </c:pt>
                <c:pt idx="4">
                  <c:v>0.18914887309074402</c:v>
                </c:pt>
                <c:pt idx="5">
                  <c:v>0.37823677062988281</c:v>
                </c:pt>
                <c:pt idx="6">
                  <c:v>0.16453686356544495</c:v>
                </c:pt>
                <c:pt idx="7">
                  <c:v>7.1840189397335052E-2</c:v>
                </c:pt>
              </c:numCache>
            </c:numRef>
          </c:val>
          <c:extLst xmlns:c16r2="http://schemas.microsoft.com/office/drawing/2015/06/chart">
            <c:ext xmlns:c16="http://schemas.microsoft.com/office/drawing/2014/chart" uri="{C3380CC4-5D6E-409C-BE32-E72D297353CC}">
              <c16:uniqueId val="{00000001-8941-43D9-9190-CA917443374F}"/>
            </c:ext>
          </c:extLst>
        </c:ser>
        <c:ser>
          <c:idx val="6"/>
          <c:order val="4"/>
          <c:tx>
            <c:strRef>
              <c:f>r_pml_vote!$B$8</c:f>
              <c:strCache>
                <c:ptCount val="1"/>
                <c:pt idx="0">
                  <c:v>Ourdou</c:v>
                </c:pt>
              </c:strCache>
            </c:strRef>
          </c:tx>
          <c:spPr>
            <a:solidFill>
              <a:schemeClr val="tx1">
                <a:lumMod val="50000"/>
                <a:lumOff val="50000"/>
              </a:schemeClr>
            </a:solidFill>
            <a:ln>
              <a:no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r_pml_vote!$C$8:$J$8</c:f>
              <c:numCache>
                <c:formatCode>General</c:formatCode>
                <c:ptCount val="8"/>
                <c:pt idx="0">
                  <c:v>0.20276743173599243</c:v>
                </c:pt>
                <c:pt idx="1">
                  <c:v>0.53420650959014893</c:v>
                </c:pt>
                <c:pt idx="2">
                  <c:v>0.33803564310073853</c:v>
                </c:pt>
                <c:pt idx="3">
                  <c:v>0.35183778405189514</c:v>
                </c:pt>
                <c:pt idx="4">
                  <c:v>0.21931818127632141</c:v>
                </c:pt>
                <c:pt idx="5">
                  <c:v>0.3757871687412262</c:v>
                </c:pt>
                <c:pt idx="6">
                  <c:v>0.23095406591892242</c:v>
                </c:pt>
                <c:pt idx="7">
                  <c:v>0.19832460582256317</c:v>
                </c:pt>
              </c:numCache>
            </c:numRef>
          </c:val>
          <c:extLst xmlns:c16r2="http://schemas.microsoft.com/office/drawing/2015/06/chart">
            <c:ext xmlns:c16="http://schemas.microsoft.com/office/drawing/2014/chart" uri="{C3380CC4-5D6E-409C-BE32-E72D297353CC}">
              <c16:uniqueId val="{00000002-8941-43D9-9190-CA917443374F}"/>
            </c:ext>
          </c:extLst>
        </c:ser>
        <c:ser>
          <c:idx val="3"/>
          <c:order val="5"/>
          <c:tx>
            <c:strRef>
              <c:f>r_pml_vote!$B$6</c:f>
              <c:strCache>
                <c:ptCount val="1"/>
                <c:pt idx="0">
                  <c:v>Saraiki</c:v>
                </c:pt>
              </c:strCache>
            </c:strRef>
          </c:tx>
          <c:spPr>
            <a:solidFill>
              <a:schemeClr val="bg2">
                <a:lumMod val="25000"/>
              </a:schemeClr>
            </a:solidFill>
            <a:ln>
              <a:no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r_pml_vote!$C$6:$J$6</c:f>
              <c:numCache>
                <c:formatCode>General</c:formatCode>
                <c:ptCount val="8"/>
                <c:pt idx="0">
                  <c:v>0.32729923725128174</c:v>
                </c:pt>
                <c:pt idx="1">
                  <c:v>0.41944646835327148</c:v>
                </c:pt>
                <c:pt idx="2">
                  <c:v>0.27411580085754395</c:v>
                </c:pt>
                <c:pt idx="3">
                  <c:v>0.49778831005096436</c:v>
                </c:pt>
                <c:pt idx="4">
                  <c:v>0.34759378433227539</c:v>
                </c:pt>
                <c:pt idx="5">
                  <c:v>0.44841665029525757</c:v>
                </c:pt>
                <c:pt idx="6">
                  <c:v>0.2880556583404541</c:v>
                </c:pt>
                <c:pt idx="7">
                  <c:v>0.31434494256973267</c:v>
                </c:pt>
              </c:numCache>
            </c:numRef>
          </c:val>
          <c:extLst xmlns:c16r2="http://schemas.microsoft.com/office/drawing/2015/06/chart">
            <c:ext xmlns:c16="http://schemas.microsoft.com/office/drawing/2014/chart" uri="{C3380CC4-5D6E-409C-BE32-E72D297353CC}">
              <c16:uniqueId val="{00000003-8941-43D9-9190-CA917443374F}"/>
            </c:ext>
          </c:extLst>
        </c:ser>
        <c:ser>
          <c:idx val="2"/>
          <c:order val="6"/>
          <c:tx>
            <c:strRef>
              <c:f>r_pml_vote!$B$5</c:f>
              <c:strCache>
                <c:ptCount val="1"/>
                <c:pt idx="0">
                  <c:v>Penjabi</c:v>
                </c:pt>
              </c:strCache>
            </c:strRef>
          </c:tx>
          <c:spPr>
            <a:solidFill>
              <a:schemeClr val="tx1"/>
            </a:solidFill>
            <a:ln>
              <a:no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r_pml_vote!$C$5:$J$5</c:f>
              <c:numCache>
                <c:formatCode>General</c:formatCode>
                <c:ptCount val="8"/>
                <c:pt idx="0">
                  <c:v>0.23982544243335724</c:v>
                </c:pt>
                <c:pt idx="1">
                  <c:v>0.37211370468139648</c:v>
                </c:pt>
                <c:pt idx="2">
                  <c:v>0.41139939427375793</c:v>
                </c:pt>
                <c:pt idx="3">
                  <c:v>0.61864078044891357</c:v>
                </c:pt>
                <c:pt idx="4">
                  <c:v>0.48131522536277771</c:v>
                </c:pt>
                <c:pt idx="5">
                  <c:v>0.56751894950866699</c:v>
                </c:pt>
                <c:pt idx="6">
                  <c:v>0.53273093700408936</c:v>
                </c:pt>
                <c:pt idx="7">
                  <c:v>0.41146892309188843</c:v>
                </c:pt>
              </c:numCache>
            </c:numRef>
          </c:val>
          <c:extLst xmlns:c16r2="http://schemas.microsoft.com/office/drawing/2015/06/chart">
            <c:ext xmlns:c16="http://schemas.microsoft.com/office/drawing/2014/chart" uri="{C3380CC4-5D6E-409C-BE32-E72D297353CC}">
              <c16:uniqueId val="{00000004-8941-43D9-9190-CA917443374F}"/>
            </c:ext>
          </c:extLst>
        </c:ser>
        <c:dLbls>
          <c:showLegendKey val="0"/>
          <c:showVal val="0"/>
          <c:showCatName val="0"/>
          <c:showSerName val="0"/>
          <c:showPercent val="0"/>
          <c:showBubbleSize val="0"/>
        </c:dLbls>
        <c:gapWidth val="219"/>
        <c:overlap val="-27"/>
        <c:axId val="1008904560"/>
        <c:axId val="1008902928"/>
        <c:extLst xmlns:c16r2="http://schemas.microsoft.com/office/drawing/2015/06/chart">
          <c:ext xmlns:c15="http://schemas.microsoft.com/office/drawing/2012/chart" uri="{02D57815-91ED-43cb-92C2-25804820EDAC}">
            <c15:filteredBarSeries>
              <c15:ser>
                <c:idx val="1"/>
                <c:order val="0"/>
                <c:tx>
                  <c:strRef>
                    <c:extLst xmlns:c16r2="http://schemas.microsoft.com/office/drawing/2015/06/chart">
                      <c:ext uri="{02D57815-91ED-43cb-92C2-25804820EDAC}">
                        <c15:formulaRef>
                          <c15:sqref>r_pml_vote!$B$2</c15:sqref>
                        </c15:formulaRef>
                      </c:ext>
                    </c:extLst>
                    <c:strCache>
                      <c:ptCount val="1"/>
                      <c:pt idx="0">
                        <c:v>Baloutche</c:v>
                      </c:pt>
                    </c:strCache>
                  </c:strRef>
                </c:tx>
                <c:spPr>
                  <a:solidFill>
                    <a:schemeClr val="tx1"/>
                  </a:solidFill>
                  <a:ln>
                    <a:solidFill>
                      <a:sysClr val="windowText" lastClr="000000"/>
                    </a:solidFill>
                  </a:ln>
                  <a:effectLst/>
                </c:spPr>
                <c:invertIfNegative val="0"/>
                <c:cat>
                  <c:strRef>
                    <c:extLst xmlns:c16r2="http://schemas.microsoft.com/office/drawing/2015/06/chart">
                      <c:ext uri="{02D57815-91ED-43cb-92C2-25804820EDAC}">
                        <c15:formulaRef>
                          <c15:sqref>r_pml_vote!$C$1:$J$1</c15:sqref>
                        </c15:formulaRef>
                      </c:ext>
                    </c:extLst>
                    <c:strCache>
                      <c:ptCount val="8"/>
                      <c:pt idx="0">
                        <c:v>1970</c:v>
                      </c:pt>
                      <c:pt idx="1">
                        <c:v>1977</c:v>
                      </c:pt>
                      <c:pt idx="2">
                        <c:v>1988</c:v>
                      </c:pt>
                      <c:pt idx="3">
                        <c:v>1997</c:v>
                      </c:pt>
                      <c:pt idx="4">
                        <c:v>2002</c:v>
                      </c:pt>
                      <c:pt idx="5">
                        <c:v>2008</c:v>
                      </c:pt>
                      <c:pt idx="6">
                        <c:v>2013</c:v>
                      </c:pt>
                      <c:pt idx="7">
                        <c:v>2018</c:v>
                      </c:pt>
                    </c:strCache>
                  </c:strRef>
                </c:cat>
                <c:val>
                  <c:numRef>
                    <c:extLst xmlns:c16r2="http://schemas.microsoft.com/office/drawing/2015/06/chart">
                      <c:ext uri="{02D57815-91ED-43cb-92C2-25804820EDAC}">
                        <c15:formulaRef>
                          <c15:sqref>r_pml_vote!$C$2:$J$2</c15:sqref>
                        </c15:formulaRef>
                      </c:ext>
                    </c:extLst>
                    <c:numCache>
                      <c:formatCode>General</c:formatCode>
                      <c:ptCount val="8"/>
                      <c:pt idx="0">
                        <c:v>0.12186022102832794</c:v>
                      </c:pt>
                      <c:pt idx="1">
                        <c:v>0.36922302842140198</c:v>
                      </c:pt>
                      <c:pt idx="2">
                        <c:v>6.511726975440979E-2</c:v>
                      </c:pt>
                      <c:pt idx="3">
                        <c:v>0.44146242737770081</c:v>
                      </c:pt>
                      <c:pt idx="4">
                        <c:v>0.41592729091644287</c:v>
                      </c:pt>
                      <c:pt idx="5">
                        <c:v>0.14840199053287506</c:v>
                      </c:pt>
                      <c:pt idx="6">
                        <c:v>0.14706328511238098</c:v>
                      </c:pt>
                      <c:pt idx="7">
                        <c:v>7.3175773024559021E-2</c:v>
                      </c:pt>
                    </c:numCache>
                  </c:numRef>
                </c:val>
                <c:extLst xmlns:c16r2="http://schemas.microsoft.com/office/drawing/2015/06/chart">
                  <c:ext xmlns:c16="http://schemas.microsoft.com/office/drawing/2014/chart" uri="{C3380CC4-5D6E-409C-BE32-E72D297353CC}">
                    <c16:uniqueId val="{00000005-8941-43D9-9190-CA917443374F}"/>
                  </c:ext>
                </c:extLst>
              </c15:ser>
            </c15:filteredBarSeries>
            <c15:filteredBarSeries>
              <c15:ser>
                <c:idx val="4"/>
                <c:order val="1"/>
                <c:tx>
                  <c:strRef>
                    <c:extLst xmlns:c15="http://schemas.microsoft.com/office/drawing/2012/chart" xmlns:c16r2="http://schemas.microsoft.com/office/drawing/2015/06/chart">
                      <c:ext xmlns:c15="http://schemas.microsoft.com/office/drawing/2012/chart" uri="{02D57815-91ED-43cb-92C2-25804820EDAC}">
                        <c15:formulaRef>
                          <c15:sqref>r_pml_vote!$B$3</c15:sqref>
                        </c15:formulaRef>
                      </c:ext>
                    </c:extLst>
                    <c:strCache>
                      <c:ptCount val="1"/>
                      <c:pt idx="0">
                        <c:v>Autres</c:v>
                      </c:pt>
                    </c:strCache>
                  </c:strRef>
                </c:tx>
                <c:spPr>
                  <a:solidFill>
                    <a:srgbClr val="FF0000"/>
                  </a:solidFill>
                  <a:ln>
                    <a:solidFill>
                      <a:srgbClr val="FF0000"/>
                    </a:solidFill>
                  </a:ln>
                  <a:effectLst/>
                </c:spPr>
                <c:invertIfNegative val="0"/>
                <c:cat>
                  <c:strRef>
                    <c:extLst xmlns:c15="http://schemas.microsoft.com/office/drawing/2012/chart" xmlns:c16r2="http://schemas.microsoft.com/office/drawing/2015/06/chart">
                      <c:ext xmlns:c15="http://schemas.microsoft.com/office/drawing/2012/chart" uri="{02D57815-91ED-43cb-92C2-25804820EDAC}">
                        <c15:formulaRef>
                          <c15:sqref>r_pml_vote!$C$1:$J$1</c15:sqref>
                        </c15:formulaRef>
                      </c:ext>
                    </c:extLst>
                    <c:strCache>
                      <c:ptCount val="8"/>
                      <c:pt idx="0">
                        <c:v>1970</c:v>
                      </c:pt>
                      <c:pt idx="1">
                        <c:v>1977</c:v>
                      </c:pt>
                      <c:pt idx="2">
                        <c:v>1988</c:v>
                      </c:pt>
                      <c:pt idx="3">
                        <c:v>1997</c:v>
                      </c:pt>
                      <c:pt idx="4">
                        <c:v>2002</c:v>
                      </c:pt>
                      <c:pt idx="5">
                        <c:v>2008</c:v>
                      </c:pt>
                      <c:pt idx="6">
                        <c:v>2013</c:v>
                      </c:pt>
                      <c:pt idx="7">
                        <c:v>2018</c:v>
                      </c:pt>
                    </c:strCache>
                  </c:strRef>
                </c:cat>
                <c:val>
                  <c:numRef>
                    <c:extLst xmlns:c15="http://schemas.microsoft.com/office/drawing/2012/chart" xmlns:c16r2="http://schemas.microsoft.com/office/drawing/2015/06/chart">
                      <c:ext xmlns:c15="http://schemas.microsoft.com/office/drawing/2012/chart" uri="{02D57815-91ED-43cb-92C2-25804820EDAC}">
                        <c15:formulaRef>
                          <c15:sqref>r_pml_vote!$C$3:$J$3</c15:sqref>
                        </c15:formulaRef>
                      </c:ext>
                    </c:extLst>
                    <c:numCache>
                      <c:formatCode>General</c:formatCode>
                      <c:ptCount val="8"/>
                      <c:pt idx="0">
                        <c:v>0.25401604175567627</c:v>
                      </c:pt>
                      <c:pt idx="1">
                        <c:v>0.43841961026191711</c:v>
                      </c:pt>
                      <c:pt idx="2">
                        <c:v>0.36889535188674927</c:v>
                      </c:pt>
                      <c:pt idx="3">
                        <c:v>0.5063018798828125</c:v>
                      </c:pt>
                      <c:pt idx="4">
                        <c:v>0.26787480711936951</c:v>
                      </c:pt>
                      <c:pt idx="5">
                        <c:v>0.3357769250869751</c:v>
                      </c:pt>
                      <c:pt idx="6">
                        <c:v>0.46531310677528381</c:v>
                      </c:pt>
                      <c:pt idx="7">
                        <c:v>0.28348347544670105</c:v>
                      </c:pt>
                    </c:numCache>
                  </c:numRef>
                </c:val>
                <c:extLst xmlns:c15="http://schemas.microsoft.com/office/drawing/2012/chart" xmlns:c16r2="http://schemas.microsoft.com/office/drawing/2015/06/chart">
                  <c:ext xmlns:c16="http://schemas.microsoft.com/office/drawing/2014/chart" uri="{C3380CC4-5D6E-409C-BE32-E72D297353CC}">
                    <c16:uniqueId val="{00000006-8941-43D9-9190-CA917443374F}"/>
                  </c:ext>
                </c:extLst>
              </c15:ser>
            </c15:filteredBarSeries>
          </c:ext>
        </c:extLst>
      </c:barChart>
      <c:catAx>
        <c:axId val="10089045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8902928"/>
        <c:crosses val="autoZero"/>
        <c:auto val="1"/>
        <c:lblAlgn val="ctr"/>
        <c:lblOffset val="100"/>
        <c:noMultiLvlLbl val="0"/>
      </c:catAx>
      <c:valAx>
        <c:axId val="1008902928"/>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8904560"/>
        <c:crosses val="autoZero"/>
        <c:crossBetween val="between"/>
      </c:valAx>
      <c:spPr>
        <a:noFill/>
        <a:ln>
          <a:solidFill>
            <a:sysClr val="windowText" lastClr="000000"/>
          </a:solidFill>
        </a:ln>
        <a:effectLst/>
      </c:spPr>
    </c:plotArea>
    <c:legend>
      <c:legendPos val="b"/>
      <c:layout>
        <c:manualLayout>
          <c:xMode val="edge"/>
          <c:yMode val="edge"/>
          <c:x val="0.47261682011442102"/>
          <c:y val="0.127889332376774"/>
          <c:w val="0.50168963651195797"/>
          <c:h val="0.101528679854437"/>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10.6 - Clivages</a:t>
            </a:r>
            <a:r>
              <a:rPr lang="en-US" b="1" baseline="0"/>
              <a:t> ethnolinguistiques et v</a:t>
            </a:r>
            <a:r>
              <a:rPr lang="en-US" b="1"/>
              <a:t>ote PML / IJI / PNA au Pakistan, 1970-2018</a:t>
            </a:r>
          </a:p>
        </c:rich>
      </c:tx>
      <c:layout/>
      <c:overlay val="0"/>
      <c:spPr>
        <a:noFill/>
        <a:ln>
          <a:noFill/>
        </a:ln>
        <a:effectLst/>
      </c:spPr>
    </c:title>
    <c:autoTitleDeleted val="0"/>
    <c:plotArea>
      <c:layout>
        <c:manualLayout>
          <c:layoutTarget val="inner"/>
          <c:xMode val="edge"/>
          <c:yMode val="edge"/>
          <c:x val="4.6205924839146498E-2"/>
          <c:y val="0.111063162011365"/>
          <c:w val="0.92428524801013401"/>
          <c:h val="0.66059535275783798"/>
        </c:manualLayout>
      </c:layout>
      <c:scatterChart>
        <c:scatterStyle val="lineMarker"/>
        <c:varyColors val="0"/>
        <c:ser>
          <c:idx val="0"/>
          <c:order val="0"/>
          <c:tx>
            <c:v>Diff. entre (% des locuteurs du penjabi) et (% des locuteurs d'autres langues) votant PML / IJI / PNA</c:v>
          </c:tx>
          <c:spPr>
            <a:ln w="38100" cap="rnd">
              <a:solidFill>
                <a:schemeClr val="tx1"/>
              </a:solidFill>
              <a:round/>
            </a:ln>
            <a:effectLst/>
          </c:spPr>
          <c:marker>
            <c:symbol val="circle"/>
            <c:size val="10"/>
            <c:spPr>
              <a:solidFill>
                <a:schemeClr val="tx1"/>
              </a:solidFill>
              <a:ln w="9525">
                <a:noFill/>
              </a:ln>
              <a:effectLst/>
            </c:spPr>
          </c:marker>
          <c:xVal>
            <c:numRef>
              <c:f>r_pml_punjab!$A$2:$A$9</c:f>
              <c:numCache>
                <c:formatCode>General</c:formatCode>
                <c:ptCount val="8"/>
                <c:pt idx="0">
                  <c:v>1970</c:v>
                </c:pt>
                <c:pt idx="1">
                  <c:v>1977</c:v>
                </c:pt>
                <c:pt idx="2">
                  <c:v>1988</c:v>
                </c:pt>
                <c:pt idx="3">
                  <c:v>1997</c:v>
                </c:pt>
                <c:pt idx="4">
                  <c:v>2002</c:v>
                </c:pt>
                <c:pt idx="5">
                  <c:v>2008</c:v>
                </c:pt>
                <c:pt idx="6">
                  <c:v>2013</c:v>
                </c:pt>
                <c:pt idx="7">
                  <c:v>2018</c:v>
                </c:pt>
              </c:numCache>
            </c:numRef>
          </c:xVal>
          <c:yVal>
            <c:numRef>
              <c:f>r_pml_punjab!$E$2:$E$9</c:f>
              <c:numCache>
                <c:formatCode>General</c:formatCode>
                <c:ptCount val="8"/>
                <c:pt idx="0">
                  <c:v>5.883817195892334</c:v>
                </c:pt>
                <c:pt idx="1">
                  <c:v>3.5283117294311523</c:v>
                </c:pt>
                <c:pt idx="2">
                  <c:v>18.268070220947266</c:v>
                </c:pt>
                <c:pt idx="3">
                  <c:v>27.440055847167969</c:v>
                </c:pt>
                <c:pt idx="4">
                  <c:v>21.833076477050781</c:v>
                </c:pt>
                <c:pt idx="5">
                  <c:v>24.713096618652344</c:v>
                </c:pt>
                <c:pt idx="6">
                  <c:v>33.253707885742188</c:v>
                </c:pt>
                <c:pt idx="7">
                  <c:v>23.864070892333984</c:v>
                </c:pt>
              </c:numCache>
            </c:numRef>
          </c:yVal>
          <c:smooth val="0"/>
          <c:extLst xmlns:c16r2="http://schemas.microsoft.com/office/drawing/2015/06/chart">
            <c:ext xmlns:c16="http://schemas.microsoft.com/office/drawing/2014/chart" uri="{C3380CC4-5D6E-409C-BE32-E72D297353CC}">
              <c16:uniqueId val="{00000000-93E2-4871-AAE9-F2F3B4CC6965}"/>
            </c:ext>
          </c:extLst>
        </c:ser>
        <c:ser>
          <c:idx val="2"/>
          <c:order val="2"/>
          <c:tx>
            <c:v>Après contrôles pour revenu, diplôme, rural/urbain, religion, âge, genre</c:v>
          </c:tx>
          <c:spPr>
            <a:ln w="38100" cap="rnd">
              <a:solidFill>
                <a:schemeClr val="accent3"/>
              </a:solidFill>
              <a:prstDash val="solid"/>
              <a:round/>
            </a:ln>
            <a:effectLst/>
          </c:spPr>
          <c:marker>
            <c:symbol val="square"/>
            <c:size val="9"/>
            <c:spPr>
              <a:solidFill>
                <a:schemeClr val="accent3"/>
              </a:solidFill>
              <a:ln w="9525">
                <a:solidFill>
                  <a:schemeClr val="accent3"/>
                </a:solidFill>
                <a:prstDash val="solid"/>
              </a:ln>
              <a:effectLst/>
            </c:spPr>
          </c:marker>
          <c:xVal>
            <c:numRef>
              <c:f>r_pml_punjab!$A$2:$A$9</c:f>
              <c:numCache>
                <c:formatCode>General</c:formatCode>
                <c:ptCount val="8"/>
                <c:pt idx="0">
                  <c:v>1970</c:v>
                </c:pt>
                <c:pt idx="1">
                  <c:v>1977</c:v>
                </c:pt>
                <c:pt idx="2">
                  <c:v>1988</c:v>
                </c:pt>
                <c:pt idx="3">
                  <c:v>1997</c:v>
                </c:pt>
                <c:pt idx="4">
                  <c:v>2002</c:v>
                </c:pt>
                <c:pt idx="5">
                  <c:v>2008</c:v>
                </c:pt>
                <c:pt idx="6">
                  <c:v>2013</c:v>
                </c:pt>
                <c:pt idx="7">
                  <c:v>2018</c:v>
                </c:pt>
              </c:numCache>
            </c:numRef>
          </c:xVal>
          <c:yVal>
            <c:numRef>
              <c:f>r_pml_punjab!$G$2:$G$9</c:f>
              <c:numCache>
                <c:formatCode>General</c:formatCode>
                <c:ptCount val="8"/>
                <c:pt idx="0">
                  <c:v>4.6671123504638672</c:v>
                </c:pt>
                <c:pt idx="1">
                  <c:v>0.48633745312690735</c:v>
                </c:pt>
                <c:pt idx="2">
                  <c:v>16.800237655639648</c:v>
                </c:pt>
                <c:pt idx="3">
                  <c:v>26.937463760375977</c:v>
                </c:pt>
                <c:pt idx="4">
                  <c:v>21.903831481933594</c:v>
                </c:pt>
                <c:pt idx="5">
                  <c:v>25.033718109130859</c:v>
                </c:pt>
                <c:pt idx="6">
                  <c:v>32.290493011474609</c:v>
                </c:pt>
                <c:pt idx="7">
                  <c:v>23.791296005249023</c:v>
                </c:pt>
              </c:numCache>
            </c:numRef>
          </c:yVal>
          <c:smooth val="0"/>
          <c:extLst xmlns:c16r2="http://schemas.microsoft.com/office/drawing/2015/06/chart">
            <c:ext xmlns:c16="http://schemas.microsoft.com/office/drawing/2014/chart" uri="{C3380CC4-5D6E-409C-BE32-E72D297353CC}">
              <c16:uniqueId val="{00000001-93E2-4871-AAE9-F2F3B4CC6965}"/>
            </c:ext>
          </c:extLst>
        </c:ser>
        <c:dLbls>
          <c:showLegendKey val="0"/>
          <c:showVal val="0"/>
          <c:showCatName val="0"/>
          <c:showSerName val="0"/>
          <c:showPercent val="0"/>
          <c:showBubbleSize val="0"/>
        </c:dLbls>
        <c:axId val="1008903472"/>
        <c:axId val="1241334480"/>
        <c:extLst xmlns:c16r2="http://schemas.microsoft.com/office/drawing/2015/06/chart">
          <c:ext xmlns:c15="http://schemas.microsoft.com/office/drawing/2012/chart" uri="{02D57815-91ED-43cb-92C2-25804820EDAC}">
            <c15:filteredScatterSeries>
              <c15:ser>
                <c:idx val="1"/>
                <c:order val="1"/>
                <c:tx>
                  <c:v>Controlling for income</c:v>
                </c:tx>
                <c:spPr>
                  <a:ln w="31750" cap="rnd">
                    <a:solidFill>
                      <a:srgbClr val="FF0000"/>
                    </a:solidFill>
                    <a:round/>
                  </a:ln>
                  <a:effectLst/>
                </c:spPr>
                <c:marker>
                  <c:symbol val="circle"/>
                  <c:size val="9"/>
                  <c:spPr>
                    <a:solidFill>
                      <a:srgbClr val="FF0000"/>
                    </a:solidFill>
                    <a:ln w="9525">
                      <a:solidFill>
                        <a:srgbClr val="FF0000"/>
                      </a:solidFill>
                    </a:ln>
                    <a:effectLst/>
                  </c:spPr>
                </c:marker>
                <c:xVal>
                  <c:numRef>
                    <c:extLst xmlns:c16r2="http://schemas.microsoft.com/office/drawing/2015/06/chart">
                      <c:ext uri="{02D57815-91ED-43cb-92C2-25804820EDAC}">
                        <c15:formulaRef>
                          <c15:sqref>r_pml_punjab!$A$2:$A$9</c15:sqref>
                        </c15:formulaRef>
                      </c:ext>
                    </c:extLst>
                    <c:numCache>
                      <c:formatCode>General</c:formatCode>
                      <c:ptCount val="8"/>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c:ext uri="{02D57815-91ED-43cb-92C2-25804820EDAC}">
                        <c15:formulaRef>
                          <c15:sqref>r_pml_punjab!$F$2:$F$9</c15:sqref>
                        </c15:formulaRef>
                      </c:ext>
                    </c:extLst>
                    <c:numCache>
                      <c:formatCode>General</c:formatCode>
                      <c:ptCount val="8"/>
                      <c:pt idx="0">
                        <c:v>5.3012127876281738</c:v>
                      </c:pt>
                      <c:pt idx="1">
                        <c:v>3.301471471786499</c:v>
                      </c:pt>
                      <c:pt idx="2">
                        <c:v>18.265529632568359</c:v>
                      </c:pt>
                      <c:pt idx="3">
                        <c:v>27.146005630493164</c:v>
                      </c:pt>
                      <c:pt idx="4">
                        <c:v>22.626121520996094</c:v>
                      </c:pt>
                      <c:pt idx="5">
                        <c:v>25.513093948364258</c:v>
                      </c:pt>
                      <c:pt idx="6">
                        <c:v>33.02960205078125</c:v>
                      </c:pt>
                      <c:pt idx="7">
                        <c:v>23.813846588134766</c:v>
                      </c:pt>
                    </c:numCache>
                  </c:numRef>
                </c:yVal>
                <c:smooth val="0"/>
                <c:extLst xmlns:c16r2="http://schemas.microsoft.com/office/drawing/2015/06/chart">
                  <c:ext xmlns:c16="http://schemas.microsoft.com/office/drawing/2014/chart" uri="{C3380CC4-5D6E-409C-BE32-E72D297353CC}">
                    <c16:uniqueId val="{00000003-93E2-4871-AAE9-F2F3B4CC6965}"/>
                  </c:ext>
                </c:extLst>
              </c15:ser>
            </c15:filteredScatterSeries>
            <c15:filteredScatterSeries>
              <c15:ser>
                <c:idx val="3"/>
                <c:order val="3"/>
                <c:tx>
                  <c:strRef>
                    <c:extLst xmlns:c15="http://schemas.microsoft.com/office/drawing/2012/chart" xmlns:c16r2="http://schemas.microsoft.com/office/drawing/2015/06/chart">
                      <c:ext xmlns:c15="http://schemas.microsoft.com/office/drawing/2012/chart" uri="{02D57815-91ED-43cb-92C2-25804820EDAC}">
                        <c15:formulaRef>
                          <c15:sqref>r_pml_punjab!$E$1</c15:sqref>
                        </c15:formulaRef>
                      </c:ext>
                    </c:extLst>
                    <c:strCache>
                      <c:ptCount val="1"/>
                      <c:pt idx="0">
                        <c:v>votepml_Penjabi</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extLst xmlns:c15="http://schemas.microsoft.com/office/drawing/2012/chart" xmlns:c16r2="http://schemas.microsoft.com/office/drawing/2015/06/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5="http://schemas.microsoft.com/office/drawing/2012/chart" xmlns:c16r2="http://schemas.microsoft.com/office/drawing/2015/06/chart">
                      <c:ext xmlns:c15="http://schemas.microsoft.com/office/drawing/2012/chart" uri="{02D57815-91ED-43cb-92C2-25804820EDAC}">
                        <c15:formulaRef>
                          <c15:sqref>r_pml_punjab!$E$2:$E$11</c15:sqref>
                        </c15:formulaRef>
                      </c:ext>
                    </c:extLst>
                    <c:numCache>
                      <c:formatCode>General</c:formatCode>
                      <c:ptCount val="10"/>
                      <c:pt idx="0">
                        <c:v>5.883817195892334</c:v>
                      </c:pt>
                      <c:pt idx="1">
                        <c:v>3.5283117294311523</c:v>
                      </c:pt>
                      <c:pt idx="2">
                        <c:v>18.268070220947266</c:v>
                      </c:pt>
                      <c:pt idx="3">
                        <c:v>27.440055847167969</c:v>
                      </c:pt>
                      <c:pt idx="4">
                        <c:v>21.833076477050781</c:v>
                      </c:pt>
                      <c:pt idx="5">
                        <c:v>24.713096618652344</c:v>
                      </c:pt>
                      <c:pt idx="6">
                        <c:v>33.253707885742188</c:v>
                      </c:pt>
                      <c:pt idx="7">
                        <c:v>23.864070892333984</c:v>
                      </c:pt>
                    </c:numCache>
                  </c:numRef>
                </c:yVal>
                <c:smooth val="0"/>
                <c:extLst xmlns:c15="http://schemas.microsoft.com/office/drawing/2012/chart" xmlns:c16r2="http://schemas.microsoft.com/office/drawing/2015/06/chart">
                  <c:ext xmlns:c16="http://schemas.microsoft.com/office/drawing/2014/chart" uri="{C3380CC4-5D6E-409C-BE32-E72D297353CC}">
                    <c16:uniqueId val="{00000004-93E2-4871-AAE9-F2F3B4CC6965}"/>
                  </c:ext>
                </c:extLst>
              </c15:ser>
            </c15:filteredScatterSeries>
            <c15:filteredScatterSeries>
              <c15:ser>
                <c:idx val="4"/>
                <c:order val="4"/>
                <c:tx>
                  <c:strRef>
                    <c:extLst xmlns:c15="http://schemas.microsoft.com/office/drawing/2012/chart" xmlns:c16r2="http://schemas.microsoft.com/office/drawing/2015/06/chart">
                      <c:ext xmlns:c15="http://schemas.microsoft.com/office/drawing/2012/chart" uri="{02D57815-91ED-43cb-92C2-25804820EDAC}">
                        <c15:formulaRef>
                          <c15:sqref>r_pml_punjab!$F$1</c15:sqref>
                        </c15:formulaRef>
                      </c:ext>
                    </c:extLst>
                    <c:strCache>
                      <c:ptCount val="1"/>
                      <c:pt idx="0">
                        <c:v>votepml_Penjabi_2</c:v>
                      </c:pt>
                    </c:strCache>
                  </c:strRef>
                </c:tx>
                <c:spPr>
                  <a:ln w="31750" cap="rnd">
                    <a:solidFill>
                      <a:sysClr val="windowText" lastClr="000000"/>
                    </a:solidFill>
                    <a:round/>
                  </a:ln>
                  <a:effectLst/>
                </c:spPr>
                <c:marker>
                  <c:symbol val="none"/>
                </c:marker>
                <c:xVal>
                  <c:numRef>
                    <c:extLst xmlns:c15="http://schemas.microsoft.com/office/drawing/2012/chart" xmlns:c16r2="http://schemas.microsoft.com/office/drawing/2015/06/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5="http://schemas.microsoft.com/office/drawing/2012/chart" xmlns:c16r2="http://schemas.microsoft.com/office/drawing/2015/06/chart">
                      <c:ext xmlns:c15="http://schemas.microsoft.com/office/drawing/2012/chart" uri="{02D57815-91ED-43cb-92C2-25804820EDAC}">
                        <c15:formulaRef>
                          <c15:sqref>r_pml_punjab!$F$2:$F$11</c15:sqref>
                        </c15:formulaRef>
                      </c:ext>
                    </c:extLst>
                    <c:numCache>
                      <c:formatCode>General</c:formatCode>
                      <c:ptCount val="10"/>
                      <c:pt idx="0">
                        <c:v>5.3012127876281738</c:v>
                      </c:pt>
                      <c:pt idx="1">
                        <c:v>3.301471471786499</c:v>
                      </c:pt>
                      <c:pt idx="2">
                        <c:v>18.265529632568359</c:v>
                      </c:pt>
                      <c:pt idx="3">
                        <c:v>27.146005630493164</c:v>
                      </c:pt>
                      <c:pt idx="4">
                        <c:v>22.626121520996094</c:v>
                      </c:pt>
                      <c:pt idx="5">
                        <c:v>25.513093948364258</c:v>
                      </c:pt>
                      <c:pt idx="6">
                        <c:v>33.02960205078125</c:v>
                      </c:pt>
                      <c:pt idx="7">
                        <c:v>23.813846588134766</c:v>
                      </c:pt>
                    </c:numCache>
                  </c:numRef>
                </c:yVal>
                <c:smooth val="0"/>
                <c:extLst xmlns:c15="http://schemas.microsoft.com/office/drawing/2012/chart" xmlns:c16r2="http://schemas.microsoft.com/office/drawing/2015/06/chart">
                  <c:ext xmlns:c16="http://schemas.microsoft.com/office/drawing/2014/chart" uri="{C3380CC4-5D6E-409C-BE32-E72D297353CC}">
                    <c16:uniqueId val="{00000005-93E2-4871-AAE9-F2F3B4CC6965}"/>
                  </c:ext>
                </c:extLst>
              </c15:ser>
            </c15:filteredScatterSeries>
            <c15:filteredScatterSeries>
              <c15:ser>
                <c:idx val="5"/>
                <c:order val="5"/>
                <c:tx>
                  <c:strRef>
                    <c:extLst xmlns:c15="http://schemas.microsoft.com/office/drawing/2012/chart" xmlns:c16r2="http://schemas.microsoft.com/office/drawing/2015/06/chart">
                      <c:ext xmlns:c15="http://schemas.microsoft.com/office/drawing/2012/chart" uri="{02D57815-91ED-43cb-92C2-25804820EDAC}">
                        <c15:formulaRef>
                          <c15:sqref>r_pml_punjab!$G$1</c15:sqref>
                        </c15:formulaRef>
                      </c:ext>
                    </c:extLst>
                    <c:strCache>
                      <c:ptCount val="1"/>
                      <c:pt idx="0">
                        <c:v>votepml_Penjabi_3</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extLst xmlns:c15="http://schemas.microsoft.com/office/drawing/2012/chart" xmlns:c16r2="http://schemas.microsoft.com/office/drawing/2015/06/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5="http://schemas.microsoft.com/office/drawing/2012/chart" xmlns:c16r2="http://schemas.microsoft.com/office/drawing/2015/06/chart">
                      <c:ext xmlns:c15="http://schemas.microsoft.com/office/drawing/2012/chart" uri="{02D57815-91ED-43cb-92C2-25804820EDAC}">
                        <c15:formulaRef>
                          <c15:sqref>r_pml_punjab!$G$2:$G$11</c15:sqref>
                        </c15:formulaRef>
                      </c:ext>
                    </c:extLst>
                    <c:numCache>
                      <c:formatCode>General</c:formatCode>
                      <c:ptCount val="10"/>
                      <c:pt idx="0">
                        <c:v>4.6671123504638672</c:v>
                      </c:pt>
                      <c:pt idx="1">
                        <c:v>0.48633745312690735</c:v>
                      </c:pt>
                      <c:pt idx="2">
                        <c:v>16.800237655639648</c:v>
                      </c:pt>
                      <c:pt idx="3">
                        <c:v>26.937463760375977</c:v>
                      </c:pt>
                      <c:pt idx="4">
                        <c:v>21.903831481933594</c:v>
                      </c:pt>
                      <c:pt idx="5">
                        <c:v>25.033718109130859</c:v>
                      </c:pt>
                      <c:pt idx="6">
                        <c:v>32.290493011474609</c:v>
                      </c:pt>
                      <c:pt idx="7">
                        <c:v>23.791296005249023</c:v>
                      </c:pt>
                    </c:numCache>
                  </c:numRef>
                </c:yVal>
                <c:smooth val="0"/>
                <c:extLst xmlns:c15="http://schemas.microsoft.com/office/drawing/2012/chart" xmlns:c16r2="http://schemas.microsoft.com/office/drawing/2015/06/chart">
                  <c:ext xmlns:c16="http://schemas.microsoft.com/office/drawing/2014/chart" uri="{C3380CC4-5D6E-409C-BE32-E72D297353CC}">
                    <c16:uniqueId val="{00000006-93E2-4871-AAE9-F2F3B4CC6965}"/>
                  </c:ext>
                </c:extLst>
              </c15:ser>
            </c15:filteredScatterSeries>
            <c15:filteredScatterSeries>
              <c15:ser>
                <c:idx val="6"/>
                <c:order val="6"/>
                <c:tx>
                  <c:strRef>
                    <c:extLst xmlns:c15="http://schemas.microsoft.com/office/drawing/2012/chart" xmlns:c16r2="http://schemas.microsoft.com/office/drawing/2015/06/chart">
                      <c:ext xmlns:c15="http://schemas.microsoft.com/office/drawing/2012/chart" uri="{02D57815-91ED-43cb-92C2-25804820EDAC}">
                        <c15:formulaRef>
                          <c15:sqref>r_pml_punjab!$H$1</c15:sqref>
                        </c15:formulaRef>
                      </c:ext>
                    </c:extLst>
                    <c:strCache>
                      <c:ptCount val="1"/>
                      <c:pt idx="0">
                        <c:v>votepml_sindh</c:v>
                      </c:pt>
                    </c:strCache>
                  </c:strRef>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extLst xmlns:c15="http://schemas.microsoft.com/office/drawing/2012/chart" xmlns:c16r2="http://schemas.microsoft.com/office/drawing/2015/06/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5="http://schemas.microsoft.com/office/drawing/2012/chart" xmlns:c16r2="http://schemas.microsoft.com/office/drawing/2015/06/chart">
                      <c:ext xmlns:c15="http://schemas.microsoft.com/office/drawing/2012/chart" uri="{02D57815-91ED-43cb-92C2-25804820EDAC}">
                        <c15:formulaRef>
                          <c15:sqref>r_pml_punjab!$H$2:$H$11</c15:sqref>
                        </c15:formulaRef>
                      </c:ext>
                    </c:extLst>
                    <c:numCache>
                      <c:formatCode>General</c:formatCode>
                      <c:ptCount val="10"/>
                      <c:pt idx="0">
                        <c:v>-22.922740936279297</c:v>
                      </c:pt>
                      <c:pt idx="1">
                        <c:v>-36.078762054443359</c:v>
                      </c:pt>
                      <c:pt idx="2">
                        <c:v>-21.706388473510742</c:v>
                      </c:pt>
                      <c:pt idx="3">
                        <c:v>-27.01667594909668</c:v>
                      </c:pt>
                      <c:pt idx="4">
                        <c:v>-14.112722396850586</c:v>
                      </c:pt>
                      <c:pt idx="5">
                        <c:v>-34.893733978271484</c:v>
                      </c:pt>
                      <c:pt idx="6">
                        <c:v>-33.738433837890625</c:v>
                      </c:pt>
                      <c:pt idx="7">
                        <c:v>-22.280563354492188</c:v>
                      </c:pt>
                    </c:numCache>
                  </c:numRef>
                </c:yVal>
                <c:smooth val="0"/>
                <c:extLst xmlns:c15="http://schemas.microsoft.com/office/drawing/2012/chart" xmlns:c16r2="http://schemas.microsoft.com/office/drawing/2015/06/chart">
                  <c:ext xmlns:c16="http://schemas.microsoft.com/office/drawing/2014/chart" uri="{C3380CC4-5D6E-409C-BE32-E72D297353CC}">
                    <c16:uniqueId val="{00000007-93E2-4871-AAE9-F2F3B4CC6965}"/>
                  </c:ext>
                </c:extLst>
              </c15:ser>
            </c15:filteredScatterSeries>
            <c15:filteredScatterSeries>
              <c15:ser>
                <c:idx val="7"/>
                <c:order val="7"/>
                <c:tx>
                  <c:strRef>
                    <c:extLst xmlns:c15="http://schemas.microsoft.com/office/drawing/2012/chart" xmlns:c16r2="http://schemas.microsoft.com/office/drawing/2015/06/chart">
                      <c:ext xmlns:c15="http://schemas.microsoft.com/office/drawing/2012/chart" uri="{02D57815-91ED-43cb-92C2-25804820EDAC}">
                        <c15:formulaRef>
                          <c15:sqref>r_pml_punjab!$I$1</c15:sqref>
                        </c15:formulaRef>
                      </c:ext>
                    </c:extLst>
                    <c:strCache>
                      <c:ptCount val="1"/>
                      <c:pt idx="0">
                        <c:v>votepml_sindh_2</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extLst xmlns:c15="http://schemas.microsoft.com/office/drawing/2012/chart" xmlns:c16r2="http://schemas.microsoft.com/office/drawing/2015/06/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5="http://schemas.microsoft.com/office/drawing/2012/chart" xmlns:c16r2="http://schemas.microsoft.com/office/drawing/2015/06/chart">
                      <c:ext xmlns:c15="http://schemas.microsoft.com/office/drawing/2012/chart" uri="{02D57815-91ED-43cb-92C2-25804820EDAC}">
                        <c15:formulaRef>
                          <c15:sqref>r_pml_punjab!$I$2:$I$11</c15:sqref>
                        </c15:formulaRef>
                      </c:ext>
                    </c:extLst>
                    <c:numCache>
                      <c:formatCode>General</c:formatCode>
                      <c:ptCount val="10"/>
                      <c:pt idx="0">
                        <c:v>-22.16053581237793</c:v>
                      </c:pt>
                      <c:pt idx="1">
                        <c:v>-34.691265106201172</c:v>
                      </c:pt>
                      <c:pt idx="2">
                        <c:v>-21.908166885375977</c:v>
                      </c:pt>
                      <c:pt idx="3">
                        <c:v>-29.831218719482422</c:v>
                      </c:pt>
                      <c:pt idx="4">
                        <c:v>-16.566177368164063</c:v>
                      </c:pt>
                      <c:pt idx="5">
                        <c:v>-35.277042388916016</c:v>
                      </c:pt>
                      <c:pt idx="6">
                        <c:v>-35.058013916015625</c:v>
                      </c:pt>
                      <c:pt idx="7">
                        <c:v>-21.858749389648438</c:v>
                      </c:pt>
                    </c:numCache>
                  </c:numRef>
                </c:yVal>
                <c:smooth val="0"/>
                <c:extLst xmlns:c15="http://schemas.microsoft.com/office/drawing/2012/chart" xmlns:c16r2="http://schemas.microsoft.com/office/drawing/2015/06/chart">
                  <c:ext xmlns:c16="http://schemas.microsoft.com/office/drawing/2014/chart" uri="{C3380CC4-5D6E-409C-BE32-E72D297353CC}">
                    <c16:uniqueId val="{00000008-93E2-4871-AAE9-F2F3B4CC6965}"/>
                  </c:ext>
                </c:extLst>
              </c15:ser>
            </c15:filteredScatterSeries>
            <c15:filteredScatterSeries>
              <c15:ser>
                <c:idx val="8"/>
                <c:order val="8"/>
                <c:tx>
                  <c:strRef>
                    <c:extLst xmlns:c15="http://schemas.microsoft.com/office/drawing/2012/chart" xmlns:c16r2="http://schemas.microsoft.com/office/drawing/2015/06/chart">
                      <c:ext xmlns:c15="http://schemas.microsoft.com/office/drawing/2012/chart" uri="{02D57815-91ED-43cb-92C2-25804820EDAC}">
                        <c15:formulaRef>
                          <c15:sqref>r_pml_punjab!$J$1</c15:sqref>
                        </c15:formulaRef>
                      </c:ext>
                    </c:extLst>
                    <c:strCache>
                      <c:ptCount val="1"/>
                      <c:pt idx="0">
                        <c:v>votepml_sindh_3</c:v>
                      </c:pt>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extLst xmlns:c15="http://schemas.microsoft.com/office/drawing/2012/chart" xmlns:c16r2="http://schemas.microsoft.com/office/drawing/2015/06/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5="http://schemas.microsoft.com/office/drawing/2012/chart" xmlns:c16r2="http://schemas.microsoft.com/office/drawing/2015/06/chart">
                      <c:ext xmlns:c15="http://schemas.microsoft.com/office/drawing/2012/chart" uri="{02D57815-91ED-43cb-92C2-25804820EDAC}">
                        <c15:formulaRef>
                          <c15:sqref>r_pml_punjab!$J$2:$J$11</c15:sqref>
                        </c15:formulaRef>
                      </c:ext>
                    </c:extLst>
                    <c:numCache>
                      <c:formatCode>General</c:formatCode>
                      <c:ptCount val="10"/>
                      <c:pt idx="0">
                        <c:v>-22.310123443603516</c:v>
                      </c:pt>
                      <c:pt idx="1">
                        <c:v>-32.418373107910156</c:v>
                      </c:pt>
                      <c:pt idx="2">
                        <c:v>-22.59095573425293</c:v>
                      </c:pt>
                      <c:pt idx="3">
                        <c:v>-31.002161026000977</c:v>
                      </c:pt>
                      <c:pt idx="4">
                        <c:v>-20.292831420898437</c:v>
                      </c:pt>
                      <c:pt idx="5">
                        <c:v>-36.257930755615234</c:v>
                      </c:pt>
                      <c:pt idx="6">
                        <c:v>-34.504611968994141</c:v>
                      </c:pt>
                      <c:pt idx="7">
                        <c:v>-22.192010879516602</c:v>
                      </c:pt>
                    </c:numCache>
                  </c:numRef>
                </c:yVal>
                <c:smooth val="0"/>
                <c:extLst xmlns:c15="http://schemas.microsoft.com/office/drawing/2012/chart" xmlns:c16r2="http://schemas.microsoft.com/office/drawing/2015/06/chart">
                  <c:ext xmlns:c16="http://schemas.microsoft.com/office/drawing/2014/chart" uri="{C3380CC4-5D6E-409C-BE32-E72D297353CC}">
                    <c16:uniqueId val="{00000009-93E2-4871-AAE9-F2F3B4CC6965}"/>
                  </c:ext>
                </c:extLst>
              </c15:ser>
            </c15:filteredScatterSeries>
            <c15:filteredScatterSeries>
              <c15:ser>
                <c:idx val="9"/>
                <c:order val="9"/>
                <c:tx>
                  <c:strRef>
                    <c:extLst xmlns:c15="http://schemas.microsoft.com/office/drawing/2012/chart" xmlns:c16r2="http://schemas.microsoft.com/office/drawing/2015/06/chart">
                      <c:ext xmlns:c15="http://schemas.microsoft.com/office/drawing/2012/chart" uri="{02D57815-91ED-43cb-92C2-25804820EDAC}">
                        <c15:formulaRef>
                          <c15:sqref>r_pml_punjab!$K$1</c15:sqref>
                        </c15:formulaRef>
                      </c:ext>
                    </c:extLst>
                    <c:strCache>
                      <c:ptCount val="1"/>
                      <c:pt idx="0">
                        <c:v>votepml_Ourdou</c:v>
                      </c:pt>
                    </c:strCache>
                  </c:strRef>
                </c:tx>
                <c:spPr>
                  <a:ln w="31750" cap="rnd">
                    <a:solidFill>
                      <a:schemeClr val="tx1"/>
                    </a:solidFill>
                    <a:round/>
                  </a:ln>
                  <a:effectLst/>
                </c:spPr>
                <c:marker>
                  <c:symbol val="none"/>
                </c:marker>
                <c:xVal>
                  <c:numRef>
                    <c:extLst xmlns:c15="http://schemas.microsoft.com/office/drawing/2012/chart" xmlns:c16r2="http://schemas.microsoft.com/office/drawing/2015/06/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5="http://schemas.microsoft.com/office/drawing/2012/chart" xmlns:c16r2="http://schemas.microsoft.com/office/drawing/2015/06/chart">
                      <c:ext xmlns:c15="http://schemas.microsoft.com/office/drawing/2012/chart" uri="{02D57815-91ED-43cb-92C2-25804820EDAC}">
                        <c15:formulaRef>
                          <c15:sqref>r_pml_punjab!$K$2:$K$11</c15:sqref>
                        </c15:formulaRef>
                      </c:ext>
                    </c:extLst>
                    <c:numCache>
                      <c:formatCode>General</c:formatCode>
                      <c:ptCount val="10"/>
                      <c:pt idx="0">
                        <c:v>-1.704531192779541</c:v>
                      </c:pt>
                      <c:pt idx="1">
                        <c:v>19.399387359619141</c:v>
                      </c:pt>
                      <c:pt idx="2">
                        <c:v>4.2382669448852539</c:v>
                      </c:pt>
                      <c:pt idx="3">
                        <c:v>-15.038959503173828</c:v>
                      </c:pt>
                      <c:pt idx="4">
                        <c:v>-16.870796203613281</c:v>
                      </c:pt>
                      <c:pt idx="5">
                        <c:v>-6.4454383850097656</c:v>
                      </c:pt>
                      <c:pt idx="6">
                        <c:v>-13.370580673217773</c:v>
                      </c:pt>
                      <c:pt idx="7">
                        <c:v>-7.0532732009887695</c:v>
                      </c:pt>
                    </c:numCache>
                  </c:numRef>
                </c:yVal>
                <c:smooth val="0"/>
                <c:extLst xmlns:c15="http://schemas.microsoft.com/office/drawing/2012/chart" xmlns:c16r2="http://schemas.microsoft.com/office/drawing/2015/06/chart">
                  <c:ext xmlns:c16="http://schemas.microsoft.com/office/drawing/2014/chart" uri="{C3380CC4-5D6E-409C-BE32-E72D297353CC}">
                    <c16:uniqueId val="{0000000A-93E2-4871-AAE9-F2F3B4CC6965}"/>
                  </c:ext>
                </c:extLst>
              </c15:ser>
            </c15:filteredScatterSeries>
          </c:ext>
        </c:extLst>
      </c:scatterChart>
      <c:valAx>
        <c:axId val="1008903472"/>
        <c:scaling>
          <c:orientation val="minMax"/>
          <c:max val="2018"/>
          <c:min val="19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28575" cap="flat" cmpd="sng" algn="ctr">
            <a:solidFill>
              <a:sysClr val="windowText" lastClr="000000"/>
            </a:solidFill>
            <a:prstDash val="sysDash"/>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1334480"/>
        <c:crosses val="autoZero"/>
        <c:crossBetween val="midCat"/>
        <c:majorUnit val="4"/>
      </c:valAx>
      <c:valAx>
        <c:axId val="1241334480"/>
        <c:scaling>
          <c:orientation val="minMax"/>
          <c:max val="5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8903472"/>
        <c:crosses val="autoZero"/>
        <c:crossBetween val="midCat"/>
      </c:valAx>
      <c:spPr>
        <a:noFill/>
        <a:ln>
          <a:solidFill>
            <a:sysClr val="windowText" lastClr="000000"/>
          </a:solidFill>
        </a:ln>
        <a:effectLst/>
      </c:spPr>
    </c:plotArea>
    <c:legend>
      <c:legendPos val="b"/>
      <c:layout>
        <c:manualLayout>
          <c:xMode val="edge"/>
          <c:yMode val="edge"/>
          <c:x val="5.6950889164498801E-2"/>
          <c:y val="0.123225586797716"/>
          <c:w val="0.89557225940372398"/>
          <c:h val="0.13080145571485"/>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10.7 - Le</a:t>
            </a:r>
            <a:r>
              <a:rPr lang="en-US" sz="1680" b="1" baseline="0"/>
              <a:t> v</a:t>
            </a:r>
            <a:r>
              <a:rPr lang="en-US" sz="1680" b="1"/>
              <a:t>ote PPP par décile de revenu</a:t>
            </a:r>
          </a:p>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au Pakistan, 1970-2018</a:t>
            </a:r>
          </a:p>
        </c:rich>
      </c:tx>
      <c:layout/>
      <c:overlay val="0"/>
      <c:spPr>
        <a:noFill/>
        <a:ln>
          <a:noFill/>
        </a:ln>
        <a:effectLst/>
      </c:spPr>
    </c:title>
    <c:autoTitleDeleted val="0"/>
    <c:plotArea>
      <c:layout>
        <c:manualLayout>
          <c:layoutTarget val="inner"/>
          <c:xMode val="edge"/>
          <c:yMode val="edge"/>
          <c:x val="6.3530594488513406E-2"/>
          <c:y val="0.115933821654452"/>
          <c:w val="0.92146165401320901"/>
          <c:h val="0.69033970423277702"/>
        </c:manualLayout>
      </c:layout>
      <c:barChart>
        <c:barDir val="col"/>
        <c:grouping val="clustered"/>
        <c:varyColors val="0"/>
        <c:ser>
          <c:idx val="0"/>
          <c:order val="0"/>
          <c:tx>
            <c:v>D1</c:v>
          </c:tx>
          <c:spPr>
            <a:solidFill>
              <a:schemeClr val="bg1">
                <a:lumMod val="85000"/>
              </a:schemeClr>
            </a:solidFill>
            <a:ln>
              <a:no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r_ppp_dinc!$B$2:$J$2</c15:sqref>
                  </c15:fullRef>
                </c:ext>
              </c:extLst>
              <c:f>r_ppp_dinc!$C$2:$J$2</c:f>
              <c:numCache>
                <c:formatCode>General</c:formatCode>
                <c:ptCount val="8"/>
                <c:pt idx="0">
                  <c:v>0.44355574250221252</c:v>
                </c:pt>
                <c:pt idx="1">
                  <c:v>0.74516326189041138</c:v>
                </c:pt>
                <c:pt idx="2">
                  <c:v>0.46839410066604614</c:v>
                </c:pt>
                <c:pt idx="3">
                  <c:v>0.29501119256019592</c:v>
                </c:pt>
                <c:pt idx="4">
                  <c:v>0.29807019233703613</c:v>
                </c:pt>
                <c:pt idx="5">
                  <c:v>0.33788108825683594</c:v>
                </c:pt>
                <c:pt idx="6">
                  <c:v>0.20385025441646576</c:v>
                </c:pt>
                <c:pt idx="7">
                  <c:v>0.20472228527069092</c:v>
                </c:pt>
              </c:numCache>
            </c:numRef>
          </c:val>
          <c:extLst xmlns:c16r2="http://schemas.microsoft.com/office/drawing/2015/06/chart">
            <c:ext xmlns:c16="http://schemas.microsoft.com/office/drawing/2014/chart" uri="{C3380CC4-5D6E-409C-BE32-E72D297353CC}">
              <c16:uniqueId val="{00000000-364F-43FA-AD0D-96D696B7BE25}"/>
            </c:ext>
          </c:extLst>
        </c:ser>
        <c:ser>
          <c:idx val="1"/>
          <c:order val="1"/>
          <c:tx>
            <c:v>D2</c:v>
          </c:tx>
          <c:spPr>
            <a:solidFill>
              <a:schemeClr val="bg1">
                <a:lumMod val="75000"/>
              </a:schemeClr>
            </a:solidFill>
            <a:ln>
              <a:no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r_ppp_dinc!$B$3:$J$3</c15:sqref>
                  </c15:fullRef>
                </c:ext>
              </c:extLst>
              <c:f>r_ppp_dinc!$C$3:$J$3</c:f>
              <c:numCache>
                <c:formatCode>General</c:formatCode>
                <c:ptCount val="8"/>
                <c:pt idx="0">
                  <c:v>0.43193349242210388</c:v>
                </c:pt>
                <c:pt idx="1">
                  <c:v>0.6733163595199585</c:v>
                </c:pt>
                <c:pt idx="2">
                  <c:v>0.42762598395347595</c:v>
                </c:pt>
                <c:pt idx="3">
                  <c:v>0.29501119256019592</c:v>
                </c:pt>
                <c:pt idx="4">
                  <c:v>0.29807019233703613</c:v>
                </c:pt>
                <c:pt idx="5">
                  <c:v>0.34650802612304688</c:v>
                </c:pt>
                <c:pt idx="6">
                  <c:v>0.20008812844753265</c:v>
                </c:pt>
                <c:pt idx="7">
                  <c:v>0.18600437045097351</c:v>
                </c:pt>
              </c:numCache>
            </c:numRef>
          </c:val>
          <c:extLst xmlns:c16r2="http://schemas.microsoft.com/office/drawing/2015/06/chart">
            <c:ext xmlns:c16="http://schemas.microsoft.com/office/drawing/2014/chart" uri="{C3380CC4-5D6E-409C-BE32-E72D297353CC}">
              <c16:uniqueId val="{00000001-364F-43FA-AD0D-96D696B7BE25}"/>
            </c:ext>
          </c:extLst>
        </c:ser>
        <c:ser>
          <c:idx val="2"/>
          <c:order val="2"/>
          <c:tx>
            <c:v>D3</c:v>
          </c:tx>
          <c:spPr>
            <a:solidFill>
              <a:schemeClr val="bg1">
                <a:lumMod val="75000"/>
              </a:schemeClr>
            </a:solidFill>
            <a:ln>
              <a:no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r_ppp_dinc!$B$4:$J$4</c15:sqref>
                  </c15:fullRef>
                </c:ext>
              </c:extLst>
              <c:f>r_ppp_dinc!$C$4:$J$4</c:f>
              <c:numCache>
                <c:formatCode>General</c:formatCode>
                <c:ptCount val="8"/>
                <c:pt idx="0">
                  <c:v>0.40811368823051453</c:v>
                </c:pt>
                <c:pt idx="1">
                  <c:v>0.607033371925354</c:v>
                </c:pt>
                <c:pt idx="2">
                  <c:v>0.40799528360366821</c:v>
                </c:pt>
                <c:pt idx="3">
                  <c:v>0.29501119256019592</c:v>
                </c:pt>
                <c:pt idx="4">
                  <c:v>0.29807019233703613</c:v>
                </c:pt>
                <c:pt idx="5">
                  <c:v>0.34771761298179626</c:v>
                </c:pt>
                <c:pt idx="6">
                  <c:v>0.17158058285713196</c:v>
                </c:pt>
                <c:pt idx="7">
                  <c:v>0.15627871453762054</c:v>
                </c:pt>
              </c:numCache>
            </c:numRef>
          </c:val>
          <c:extLst xmlns:c16r2="http://schemas.microsoft.com/office/drawing/2015/06/chart">
            <c:ext xmlns:c16="http://schemas.microsoft.com/office/drawing/2014/chart" uri="{C3380CC4-5D6E-409C-BE32-E72D297353CC}">
              <c16:uniqueId val="{00000002-364F-43FA-AD0D-96D696B7BE25}"/>
            </c:ext>
          </c:extLst>
        </c:ser>
        <c:ser>
          <c:idx val="3"/>
          <c:order val="3"/>
          <c:tx>
            <c:v>D4</c:v>
          </c:tx>
          <c:spPr>
            <a:solidFill>
              <a:schemeClr val="bg1">
                <a:lumMod val="65000"/>
              </a:schemeClr>
            </a:solidFill>
            <a:ln>
              <a:no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r_ppp_dinc!$B$5:$J$5</c15:sqref>
                  </c15:fullRef>
                </c:ext>
              </c:extLst>
              <c:f>r_ppp_dinc!$C$5:$J$5</c:f>
              <c:numCache>
                <c:formatCode>General</c:formatCode>
                <c:ptCount val="8"/>
                <c:pt idx="0">
                  <c:v>0.40811368823051453</c:v>
                </c:pt>
                <c:pt idx="1">
                  <c:v>0.607033371925354</c:v>
                </c:pt>
                <c:pt idx="2">
                  <c:v>0.40799528360366821</c:v>
                </c:pt>
                <c:pt idx="3">
                  <c:v>0.27307912707328796</c:v>
                </c:pt>
                <c:pt idx="4">
                  <c:v>0.29807019233703613</c:v>
                </c:pt>
                <c:pt idx="5">
                  <c:v>0.34771761298179626</c:v>
                </c:pt>
                <c:pt idx="6">
                  <c:v>0.16905689239501953</c:v>
                </c:pt>
                <c:pt idx="7">
                  <c:v>0.14977309107780457</c:v>
                </c:pt>
              </c:numCache>
            </c:numRef>
          </c:val>
          <c:extLst xmlns:c16r2="http://schemas.microsoft.com/office/drawing/2015/06/chart">
            <c:ext xmlns:c16="http://schemas.microsoft.com/office/drawing/2014/chart" uri="{C3380CC4-5D6E-409C-BE32-E72D297353CC}">
              <c16:uniqueId val="{00000003-364F-43FA-AD0D-96D696B7BE25}"/>
            </c:ext>
          </c:extLst>
        </c:ser>
        <c:ser>
          <c:idx val="4"/>
          <c:order val="4"/>
          <c:tx>
            <c:v>D5</c:v>
          </c:tx>
          <c:spPr>
            <a:solidFill>
              <a:schemeClr val="bg1">
                <a:lumMod val="50000"/>
              </a:schemeClr>
            </a:solidFill>
            <a:ln>
              <a:no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r_ppp_dinc!$B$6:$J$6</c15:sqref>
                  </c15:fullRef>
                </c:ext>
              </c:extLst>
              <c:f>r_ppp_dinc!$C$6:$J$6</c:f>
              <c:numCache>
                <c:formatCode>General</c:formatCode>
                <c:ptCount val="8"/>
                <c:pt idx="0">
                  <c:v>0.39449885487556458</c:v>
                </c:pt>
                <c:pt idx="1">
                  <c:v>0.60513103008270264</c:v>
                </c:pt>
                <c:pt idx="2">
                  <c:v>0.3996334969997406</c:v>
                </c:pt>
                <c:pt idx="3">
                  <c:v>0.24180573225021362</c:v>
                </c:pt>
                <c:pt idx="4">
                  <c:v>0.25657469034194946</c:v>
                </c:pt>
                <c:pt idx="5">
                  <c:v>0.33882996439933777</c:v>
                </c:pt>
                <c:pt idx="6">
                  <c:v>0.14208734035491943</c:v>
                </c:pt>
                <c:pt idx="7">
                  <c:v>9.8861277103424072E-2</c:v>
                </c:pt>
              </c:numCache>
            </c:numRef>
          </c:val>
          <c:extLst xmlns:c16r2="http://schemas.microsoft.com/office/drawing/2015/06/chart">
            <c:ext xmlns:c16="http://schemas.microsoft.com/office/drawing/2014/chart" uri="{C3380CC4-5D6E-409C-BE32-E72D297353CC}">
              <c16:uniqueId val="{00000004-364F-43FA-AD0D-96D696B7BE25}"/>
            </c:ext>
          </c:extLst>
        </c:ser>
        <c:ser>
          <c:idx val="5"/>
          <c:order val="5"/>
          <c:tx>
            <c:v>D6</c:v>
          </c:tx>
          <c:spPr>
            <a:solidFill>
              <a:schemeClr val="tx1">
                <a:lumMod val="50000"/>
                <a:lumOff val="50000"/>
              </a:schemeClr>
            </a:solidFill>
            <a:ln>
              <a:no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r_ppp_dinc!$B$7:$J$7</c15:sqref>
                  </c15:fullRef>
                </c:ext>
              </c:extLst>
              <c:f>r_ppp_dinc!$C$7:$J$7</c:f>
              <c:numCache>
                <c:formatCode>General</c:formatCode>
                <c:ptCount val="8"/>
                <c:pt idx="0">
                  <c:v>0.34601020812988281</c:v>
                </c:pt>
                <c:pt idx="1">
                  <c:v>0.59121072292327881</c:v>
                </c:pt>
                <c:pt idx="2">
                  <c:v>0.3870428204536438</c:v>
                </c:pt>
                <c:pt idx="3">
                  <c:v>0.24180573225021362</c:v>
                </c:pt>
                <c:pt idx="4">
                  <c:v>0.24362388253211975</c:v>
                </c:pt>
                <c:pt idx="5">
                  <c:v>0.33768519759178162</c:v>
                </c:pt>
                <c:pt idx="6">
                  <c:v>0.14208734035491943</c:v>
                </c:pt>
                <c:pt idx="7">
                  <c:v>9.8861277103424072E-2</c:v>
                </c:pt>
              </c:numCache>
            </c:numRef>
          </c:val>
          <c:extLst xmlns:c16r2="http://schemas.microsoft.com/office/drawing/2015/06/chart">
            <c:ext xmlns:c16="http://schemas.microsoft.com/office/drawing/2014/chart" uri="{C3380CC4-5D6E-409C-BE32-E72D297353CC}">
              <c16:uniqueId val="{00000005-364F-43FA-AD0D-96D696B7BE25}"/>
            </c:ext>
          </c:extLst>
        </c:ser>
        <c:ser>
          <c:idx val="6"/>
          <c:order val="6"/>
          <c:tx>
            <c:v>D7</c:v>
          </c:tx>
          <c:spPr>
            <a:solidFill>
              <a:schemeClr val="tx1">
                <a:lumMod val="65000"/>
                <a:lumOff val="35000"/>
              </a:schemeClr>
            </a:solidFill>
            <a:ln>
              <a:no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r_ppp_dinc!$B$8:$J$8</c15:sqref>
                  </c15:fullRef>
                </c:ext>
              </c:extLst>
              <c:f>r_ppp_dinc!$C$8:$J$8</c:f>
              <c:numCache>
                <c:formatCode>General</c:formatCode>
                <c:ptCount val="8"/>
                <c:pt idx="0">
                  <c:v>0.34601020812988281</c:v>
                </c:pt>
                <c:pt idx="1">
                  <c:v>0.59121072292327881</c:v>
                </c:pt>
                <c:pt idx="2">
                  <c:v>0.3870428204536438</c:v>
                </c:pt>
                <c:pt idx="3">
                  <c:v>0.22937577962875366</c:v>
                </c:pt>
                <c:pt idx="4">
                  <c:v>0.24362388253211975</c:v>
                </c:pt>
                <c:pt idx="5">
                  <c:v>0.33768519759178162</c:v>
                </c:pt>
                <c:pt idx="6">
                  <c:v>0.14208734035491943</c:v>
                </c:pt>
                <c:pt idx="7">
                  <c:v>0.11978926509618759</c:v>
                </c:pt>
              </c:numCache>
            </c:numRef>
          </c:val>
          <c:extLst xmlns:c16r2="http://schemas.microsoft.com/office/drawing/2015/06/chart">
            <c:ext xmlns:c16="http://schemas.microsoft.com/office/drawing/2014/chart" uri="{C3380CC4-5D6E-409C-BE32-E72D297353CC}">
              <c16:uniqueId val="{00000006-364F-43FA-AD0D-96D696B7BE25}"/>
            </c:ext>
          </c:extLst>
        </c:ser>
        <c:ser>
          <c:idx val="7"/>
          <c:order val="7"/>
          <c:tx>
            <c:v>D8</c:v>
          </c:tx>
          <c:spPr>
            <a:solidFill>
              <a:schemeClr val="tx1">
                <a:lumMod val="75000"/>
                <a:lumOff val="25000"/>
              </a:schemeClr>
            </a:solidFill>
            <a:ln>
              <a:no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r_ppp_dinc!$B$9:$J$9</c15:sqref>
                  </c15:fullRef>
                </c:ext>
              </c:extLst>
              <c:f>r_ppp_dinc!$C$9:$J$9</c:f>
              <c:numCache>
                <c:formatCode>General</c:formatCode>
                <c:ptCount val="8"/>
                <c:pt idx="0">
                  <c:v>0.3568325936794281</c:v>
                </c:pt>
                <c:pt idx="1">
                  <c:v>0.58669507503509521</c:v>
                </c:pt>
                <c:pt idx="2">
                  <c:v>0.36897191405296326</c:v>
                </c:pt>
                <c:pt idx="3">
                  <c:v>0.21013282239437103</c:v>
                </c:pt>
                <c:pt idx="4">
                  <c:v>0.24362388253211975</c:v>
                </c:pt>
                <c:pt idx="5">
                  <c:v>0.2714068591594696</c:v>
                </c:pt>
                <c:pt idx="6">
                  <c:v>0.12582990527153015</c:v>
                </c:pt>
                <c:pt idx="7">
                  <c:v>0.12193366885185242</c:v>
                </c:pt>
              </c:numCache>
            </c:numRef>
          </c:val>
          <c:extLst xmlns:c16r2="http://schemas.microsoft.com/office/drawing/2015/06/chart">
            <c:ext xmlns:c16="http://schemas.microsoft.com/office/drawing/2014/chart" uri="{C3380CC4-5D6E-409C-BE32-E72D297353CC}">
              <c16:uniqueId val="{00000007-364F-43FA-AD0D-96D696B7BE25}"/>
            </c:ext>
          </c:extLst>
        </c:ser>
        <c:ser>
          <c:idx val="8"/>
          <c:order val="8"/>
          <c:tx>
            <c:v>D9</c:v>
          </c:tx>
          <c:spPr>
            <a:solidFill>
              <a:schemeClr val="tx1">
                <a:lumMod val="85000"/>
                <a:lumOff val="15000"/>
              </a:schemeClr>
            </a:solidFill>
            <a:ln>
              <a:no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r_ppp_dinc!$B$10:$J$10</c15:sqref>
                  </c15:fullRef>
                </c:ext>
              </c:extLst>
              <c:f>r_ppp_dinc!$C$10:$J$10</c:f>
              <c:numCache>
                <c:formatCode>General</c:formatCode>
                <c:ptCount val="8"/>
                <c:pt idx="0">
                  <c:v>0.35488975048065186</c:v>
                </c:pt>
                <c:pt idx="1">
                  <c:v>0.55800789594650269</c:v>
                </c:pt>
                <c:pt idx="2">
                  <c:v>0.33530458807945251</c:v>
                </c:pt>
                <c:pt idx="3">
                  <c:v>0.20032231509685516</c:v>
                </c:pt>
                <c:pt idx="4">
                  <c:v>0.24344141781330109</c:v>
                </c:pt>
                <c:pt idx="5">
                  <c:v>0.26686567068099976</c:v>
                </c:pt>
                <c:pt idx="6">
                  <c:v>0.12528495490550995</c:v>
                </c:pt>
                <c:pt idx="7">
                  <c:v>8.4415517747402191E-2</c:v>
                </c:pt>
              </c:numCache>
            </c:numRef>
          </c:val>
          <c:extLst xmlns:c16r2="http://schemas.microsoft.com/office/drawing/2015/06/chart">
            <c:ext xmlns:c16="http://schemas.microsoft.com/office/drawing/2014/chart" uri="{C3380CC4-5D6E-409C-BE32-E72D297353CC}">
              <c16:uniqueId val="{00000008-364F-43FA-AD0D-96D696B7BE25}"/>
            </c:ext>
          </c:extLst>
        </c:ser>
        <c:ser>
          <c:idx val="9"/>
          <c:order val="9"/>
          <c:tx>
            <c:v>D10</c:v>
          </c:tx>
          <c:spPr>
            <a:solidFill>
              <a:schemeClr val="tx1">
                <a:lumMod val="95000"/>
                <a:lumOff val="5000"/>
              </a:schemeClr>
            </a:solidFill>
            <a:ln>
              <a:no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r_ppp_dinc!$B$11:$J$11</c15:sqref>
                  </c15:fullRef>
                </c:ext>
              </c:extLst>
              <c:f>r_ppp_dinc!$C$11:$J$11</c:f>
              <c:numCache>
                <c:formatCode>General</c:formatCode>
                <c:ptCount val="8"/>
                <c:pt idx="0">
                  <c:v>0.31351971626281738</c:v>
                </c:pt>
                <c:pt idx="1">
                  <c:v>0.4946492612361908</c:v>
                </c:pt>
                <c:pt idx="2">
                  <c:v>0.31196656823158264</c:v>
                </c:pt>
                <c:pt idx="3">
                  <c:v>0.15117879211902618</c:v>
                </c:pt>
                <c:pt idx="4">
                  <c:v>0.20455138385295868</c:v>
                </c:pt>
                <c:pt idx="5">
                  <c:v>0.17673905193805695</c:v>
                </c:pt>
                <c:pt idx="6">
                  <c:v>0.10075309872627258</c:v>
                </c:pt>
                <c:pt idx="7">
                  <c:v>8.6133293807506561E-2</c:v>
                </c:pt>
              </c:numCache>
            </c:numRef>
          </c:val>
          <c:extLst xmlns:c16r2="http://schemas.microsoft.com/office/drawing/2015/06/chart">
            <c:ext xmlns:c16="http://schemas.microsoft.com/office/drawing/2014/chart" uri="{C3380CC4-5D6E-409C-BE32-E72D297353CC}">
              <c16:uniqueId val="{00000009-364F-43FA-AD0D-96D696B7BE25}"/>
            </c:ext>
          </c:extLst>
        </c:ser>
        <c:dLbls>
          <c:showLegendKey val="0"/>
          <c:showVal val="0"/>
          <c:showCatName val="0"/>
          <c:showSerName val="0"/>
          <c:showPercent val="0"/>
          <c:showBubbleSize val="0"/>
        </c:dLbls>
        <c:gapWidth val="219"/>
        <c:overlap val="-27"/>
        <c:axId val="1241335568"/>
        <c:axId val="1241333936"/>
      </c:barChart>
      <c:catAx>
        <c:axId val="124133556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1333936"/>
        <c:crosses val="autoZero"/>
        <c:auto val="1"/>
        <c:lblAlgn val="ctr"/>
        <c:lblOffset val="100"/>
        <c:noMultiLvlLbl val="0"/>
      </c:catAx>
      <c:valAx>
        <c:axId val="1241333936"/>
        <c:scaling>
          <c:orientation val="minMax"/>
          <c:max val="0.8"/>
          <c:min val="0"/>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1335568"/>
        <c:crosses val="autoZero"/>
        <c:crossBetween val="between"/>
        <c:majorUnit val="0.1"/>
      </c:valAx>
      <c:spPr>
        <a:solidFill>
          <a:schemeClr val="bg1"/>
        </a:solidFill>
        <a:ln>
          <a:solidFill>
            <a:sysClr val="windowText" lastClr="000000"/>
          </a:solidFill>
        </a:ln>
        <a:effectLst/>
      </c:spPr>
    </c:plotArea>
    <c:legend>
      <c:legendPos val="b"/>
      <c:layout>
        <c:manualLayout>
          <c:xMode val="edge"/>
          <c:yMode val="edge"/>
          <c:x val="0.32569024559181098"/>
          <c:y val="0.13163134397968501"/>
          <c:w val="0.65106196186912202"/>
          <c:h val="0.114093171808709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10.8 - Vote PPP et revenu au</a:t>
            </a:r>
            <a:r>
              <a:rPr lang="en-US" b="1" baseline="0"/>
              <a:t> Pakistan, 1970-2018</a:t>
            </a:r>
            <a:endParaRPr lang="en-US" b="1"/>
          </a:p>
        </c:rich>
      </c:tx>
      <c:layout/>
      <c:overlay val="0"/>
      <c:spPr>
        <a:noFill/>
        <a:ln>
          <a:noFill/>
        </a:ln>
        <a:effectLst/>
      </c:spPr>
    </c:title>
    <c:autoTitleDeleted val="0"/>
    <c:plotArea>
      <c:layout>
        <c:manualLayout>
          <c:layoutTarget val="inner"/>
          <c:xMode val="edge"/>
          <c:yMode val="edge"/>
          <c:x val="4.6193808237913601E-2"/>
          <c:y val="9.4270294869828894E-2"/>
          <c:w val="0.92430510272488198"/>
          <c:h val="0.67108249799505604"/>
        </c:manualLayout>
      </c:layout>
      <c:scatterChart>
        <c:scatterStyle val="lineMarker"/>
        <c:varyColors val="0"/>
        <c:ser>
          <c:idx val="0"/>
          <c:order val="0"/>
          <c:tx>
            <c:v>Différence entre (% des 10 % les plus aisés) et (% des 90 % les moins aisés) votant PPP</c:v>
          </c:tx>
          <c:spPr>
            <a:ln w="38100" cap="rnd">
              <a:solidFill>
                <a:sysClr val="windowText" lastClr="000000"/>
              </a:solidFill>
              <a:round/>
            </a:ln>
            <a:effectLst/>
          </c:spPr>
          <c:marker>
            <c:symbol val="circle"/>
            <c:size val="10"/>
            <c:spPr>
              <a:solidFill>
                <a:schemeClr val="tx1"/>
              </a:solidFill>
              <a:ln w="9525">
                <a:solidFill>
                  <a:sysClr val="windowText" lastClr="000000"/>
                </a:solidFill>
              </a:ln>
              <a:effectLst/>
            </c:spPr>
          </c:marker>
          <c:xVal>
            <c:numRef>
              <c:f>r_ppp_dinc10!$A$2:$A$11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r_ppp_dinc10!$B$2:$B$11</c:f>
              <c:numCache>
                <c:formatCode>General</c:formatCode>
                <c:ptCount val="10"/>
                <c:pt idx="0">
                  <c:v>-8.3992118835449219</c:v>
                </c:pt>
                <c:pt idx="1">
                  <c:v>-12.138411521911621</c:v>
                </c:pt>
                <c:pt idx="2">
                  <c:v>-9.0106468200683594</c:v>
                </c:pt>
                <c:pt idx="3">
                  <c:v>-8.8073539733886719</c:v>
                </c:pt>
                <c:pt idx="4">
                  <c:v>-6.274744987487793</c:v>
                </c:pt>
                <c:pt idx="5">
                  <c:v>-14.832168579101562</c:v>
                </c:pt>
                <c:pt idx="6">
                  <c:v>-5.7334909439086914</c:v>
                </c:pt>
                <c:pt idx="7">
                  <c:v>-4.8782744407653809</c:v>
                </c:pt>
              </c:numCache>
            </c:numRef>
          </c:yVal>
          <c:smooth val="0"/>
          <c:extLst xmlns:c16r2="http://schemas.microsoft.com/office/drawing/2015/06/chart">
            <c:ext xmlns:c16="http://schemas.microsoft.com/office/drawing/2014/chart" uri="{C3380CC4-5D6E-409C-BE32-E72D297353CC}">
              <c16:uniqueId val="{00000000-CC14-4A55-8A1F-19F13DE3C021}"/>
            </c:ext>
          </c:extLst>
        </c:ser>
        <c:ser>
          <c:idx val="1"/>
          <c:order val="1"/>
          <c:tx>
            <c:v>Après contrôles pour région, langue</c:v>
          </c:tx>
          <c:spPr>
            <a:ln w="38100" cap="rnd">
              <a:solidFill>
                <a:schemeClr val="tx1">
                  <a:lumMod val="50000"/>
                  <a:lumOff val="50000"/>
                </a:schemeClr>
              </a:solidFill>
              <a:prstDash val="solid"/>
              <a:round/>
            </a:ln>
            <a:effectLst/>
          </c:spPr>
          <c:marker>
            <c:symbol val="square"/>
            <c:size val="9"/>
            <c:spPr>
              <a:solidFill>
                <a:schemeClr val="tx1">
                  <a:lumMod val="50000"/>
                  <a:lumOff val="50000"/>
                </a:schemeClr>
              </a:solidFill>
              <a:ln w="9525">
                <a:solidFill>
                  <a:schemeClr val="tx1">
                    <a:lumMod val="50000"/>
                    <a:lumOff val="50000"/>
                  </a:schemeClr>
                </a:solidFill>
                <a:prstDash val="solid"/>
              </a:ln>
              <a:effectLst/>
            </c:spPr>
          </c:marker>
          <c:xVal>
            <c:numRef>
              <c:f>r_ppp_dinc10!$A$2:$A$11</c:f>
              <c:numCache>
                <c:formatCode>General</c:formatCode>
                <c:ptCount val="10"/>
                <c:pt idx="0">
                  <c:v>1970</c:v>
                </c:pt>
                <c:pt idx="1">
                  <c:v>1977</c:v>
                </c:pt>
                <c:pt idx="2">
                  <c:v>1988</c:v>
                </c:pt>
                <c:pt idx="3">
                  <c:v>1997</c:v>
                </c:pt>
                <c:pt idx="4">
                  <c:v>2002</c:v>
                </c:pt>
                <c:pt idx="5">
                  <c:v>2008</c:v>
                </c:pt>
                <c:pt idx="6">
                  <c:v>2013</c:v>
                </c:pt>
                <c:pt idx="7">
                  <c:v>2018</c:v>
                </c:pt>
              </c:numCache>
              <c:extLst xmlns:c16r2="http://schemas.microsoft.com/office/drawing/2015/06/chart" xmlns:c15="http://schemas.microsoft.com/office/drawing/2012/chart"/>
            </c:numRef>
          </c:xVal>
          <c:yVal>
            <c:numRef>
              <c:f>r_ppp_dinc10!$C$2:$C$11</c:f>
              <c:numCache>
                <c:formatCode>General</c:formatCode>
                <c:ptCount val="10"/>
                <c:pt idx="0">
                  <c:v>-6.6600189208984375</c:v>
                </c:pt>
                <c:pt idx="1">
                  <c:v>-7.8470110893249512</c:v>
                </c:pt>
                <c:pt idx="2">
                  <c:v>-2.8088200092315674</c:v>
                </c:pt>
                <c:pt idx="3">
                  <c:v>-3.7344753742218018</c:v>
                </c:pt>
                <c:pt idx="4">
                  <c:v>-4.9036035537719727</c:v>
                </c:pt>
                <c:pt idx="5">
                  <c:v>-4.660954475402832</c:v>
                </c:pt>
                <c:pt idx="6">
                  <c:v>-1.2758400440216064</c:v>
                </c:pt>
                <c:pt idx="7">
                  <c:v>-0.19920852780342102</c:v>
                </c:pt>
              </c:numCache>
              <c:extLst xmlns:c16r2="http://schemas.microsoft.com/office/drawing/2015/06/chart" xmlns:c15="http://schemas.microsoft.com/office/drawing/2012/chart"/>
            </c:numRef>
          </c:yVal>
          <c:smooth val="0"/>
          <c:extLst xmlns:c16r2="http://schemas.microsoft.com/office/drawing/2015/06/chart" xmlns:c15="http://schemas.microsoft.com/office/drawing/2012/chart">
            <c:ext xmlns:c16="http://schemas.microsoft.com/office/drawing/2014/chart" uri="{C3380CC4-5D6E-409C-BE32-E72D297353CC}">
              <c16:uniqueId val="{00000001-CC14-4A55-8A1F-19F13DE3C021}"/>
            </c:ext>
          </c:extLst>
        </c:ser>
        <c:ser>
          <c:idx val="2"/>
          <c:order val="2"/>
          <c:tx>
            <c:v>Après contrôles pour région, langue, rural/urbain, religion, âge, genre</c:v>
          </c:tx>
          <c:spPr>
            <a:ln w="38100" cap="rnd">
              <a:solidFill>
                <a:schemeClr val="accent3">
                  <a:lumMod val="60000"/>
                  <a:lumOff val="40000"/>
                </a:schemeClr>
              </a:solidFill>
              <a:round/>
            </a:ln>
            <a:effectLst/>
          </c:spPr>
          <c:marker>
            <c:symbol val="triangle"/>
            <c:size val="11"/>
            <c:spPr>
              <a:solidFill>
                <a:schemeClr val="accent3">
                  <a:lumMod val="60000"/>
                  <a:lumOff val="40000"/>
                </a:schemeClr>
              </a:solidFill>
              <a:ln w="9525">
                <a:solidFill>
                  <a:schemeClr val="accent3">
                    <a:lumMod val="60000"/>
                    <a:lumOff val="40000"/>
                  </a:schemeClr>
                </a:solidFill>
              </a:ln>
              <a:effectLst/>
            </c:spPr>
          </c:marker>
          <c:xVal>
            <c:numRef>
              <c:f>r_ppp_dinc10!$A$2:$A$11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r_ppp_dinc10!$D$2:$D$11</c:f>
              <c:numCache>
                <c:formatCode>General</c:formatCode>
                <c:ptCount val="10"/>
                <c:pt idx="0">
                  <c:v>-5.8935518264770508</c:v>
                </c:pt>
                <c:pt idx="1">
                  <c:v>-7.2282304763793945</c:v>
                </c:pt>
                <c:pt idx="2">
                  <c:v>-2.5035302639007568</c:v>
                </c:pt>
                <c:pt idx="3">
                  <c:v>-3.6509215831756592</c:v>
                </c:pt>
                <c:pt idx="4">
                  <c:v>-4.5738248825073242</c:v>
                </c:pt>
                <c:pt idx="5">
                  <c:v>-4.9349884986877441</c:v>
                </c:pt>
                <c:pt idx="6">
                  <c:v>-0.38126072287559509</c:v>
                </c:pt>
                <c:pt idx="7">
                  <c:v>0.55233240127563477</c:v>
                </c:pt>
              </c:numCache>
            </c:numRef>
          </c:yVal>
          <c:smooth val="0"/>
          <c:extLst xmlns:c16r2="http://schemas.microsoft.com/office/drawing/2015/06/chart">
            <c:ext xmlns:c16="http://schemas.microsoft.com/office/drawing/2014/chart" uri="{C3380CC4-5D6E-409C-BE32-E72D297353CC}">
              <c16:uniqueId val="{00000002-CC14-4A55-8A1F-19F13DE3C021}"/>
            </c:ext>
          </c:extLst>
        </c:ser>
        <c:dLbls>
          <c:showLegendKey val="0"/>
          <c:showVal val="0"/>
          <c:showCatName val="0"/>
          <c:showSerName val="0"/>
          <c:showPercent val="0"/>
          <c:showBubbleSize val="0"/>
        </c:dLbls>
        <c:axId val="1241330672"/>
        <c:axId val="1241333392"/>
        <c:extLst xmlns:c16r2="http://schemas.microsoft.com/office/drawing/2015/06/chart"/>
      </c:scatterChart>
      <c:valAx>
        <c:axId val="1241330672"/>
        <c:scaling>
          <c:orientation val="minMax"/>
          <c:max val="2018"/>
          <c:min val="19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28575" cap="flat" cmpd="sng" algn="ctr">
            <a:solidFill>
              <a:schemeClr val="tx1"/>
            </a:solidFill>
            <a:prstDash val="sysDash"/>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1333392"/>
        <c:crosses val="autoZero"/>
        <c:crossBetween val="midCat"/>
        <c:majorUnit val="4"/>
      </c:valAx>
      <c:valAx>
        <c:axId val="1241333392"/>
        <c:scaling>
          <c:orientation val="minMax"/>
          <c:max val="8"/>
          <c:min val="-18"/>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1330672"/>
        <c:crosses val="autoZero"/>
        <c:crossBetween val="midCat"/>
        <c:majorUnit val="2"/>
      </c:valAx>
      <c:spPr>
        <a:ln>
          <a:solidFill>
            <a:sysClr val="windowText" lastClr="000000"/>
          </a:solidFill>
        </a:ln>
      </c:spPr>
    </c:plotArea>
    <c:legend>
      <c:legendPos val="b"/>
      <c:layout>
        <c:manualLayout>
          <c:xMode val="edge"/>
          <c:yMode val="edge"/>
          <c:x val="6.3788557167049398E-2"/>
          <c:y val="0.106463128492541"/>
          <c:w val="0.88581914713175303"/>
          <c:h val="0.160162975641045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10.9 - Vote PTI,</a:t>
            </a:r>
            <a:r>
              <a:rPr lang="en-US" sz="1680" b="1" baseline="0"/>
              <a:t> revenu et diplôme </a:t>
            </a:r>
            <a:r>
              <a:rPr lang="en-US" sz="1680" b="1"/>
              <a:t>au Pakistan, 2013-2018</a:t>
            </a:r>
          </a:p>
        </c:rich>
      </c:tx>
      <c:layout/>
      <c:overlay val="0"/>
      <c:spPr>
        <a:noFill/>
        <a:ln>
          <a:noFill/>
        </a:ln>
        <a:effectLst/>
      </c:spPr>
    </c:title>
    <c:autoTitleDeleted val="0"/>
    <c:plotArea>
      <c:layout>
        <c:manualLayout>
          <c:layoutTarget val="inner"/>
          <c:xMode val="edge"/>
          <c:yMode val="edge"/>
          <c:x val="5.1221417821440997E-2"/>
          <c:y val="8.0220550444654995E-2"/>
          <c:w val="0.933770922572013"/>
          <c:h val="0.72185134612005397"/>
        </c:manualLayout>
      </c:layout>
      <c:barChart>
        <c:barDir val="col"/>
        <c:grouping val="clustered"/>
        <c:varyColors val="0"/>
        <c:ser>
          <c:idx val="0"/>
          <c:order val="0"/>
          <c:tx>
            <c:v>Différence entre (% des 10 % les plus diplômés) et (% des 90 % les moins diplômés) votant PTI</c:v>
          </c:tx>
          <c:spPr>
            <a:solidFill>
              <a:schemeClr val="tx1"/>
            </a:solidFill>
            <a:ln>
              <a:solidFill>
                <a:schemeClr val="tx1"/>
              </a:solidFill>
            </a:ln>
            <a:effectLst/>
          </c:spPr>
          <c:invertIfNegative val="0"/>
          <c:cat>
            <c:numRef>
              <c:f>r_pti_diff!$A$2:$A$3</c:f>
              <c:numCache>
                <c:formatCode>General</c:formatCode>
                <c:ptCount val="2"/>
                <c:pt idx="0">
                  <c:v>2013</c:v>
                </c:pt>
                <c:pt idx="1">
                  <c:v>2018</c:v>
                </c:pt>
              </c:numCache>
            </c:numRef>
          </c:cat>
          <c:val>
            <c:numRef>
              <c:f>r_pti_diff!$B$2:$B$3</c:f>
              <c:numCache>
                <c:formatCode>General</c:formatCode>
                <c:ptCount val="2"/>
                <c:pt idx="0">
                  <c:v>12.10820484161377</c:v>
                </c:pt>
                <c:pt idx="1">
                  <c:v>10.879287719726563</c:v>
                </c:pt>
              </c:numCache>
            </c:numRef>
          </c:val>
          <c:extLst xmlns:c16r2="http://schemas.microsoft.com/office/drawing/2015/06/chart">
            <c:ext xmlns:c16="http://schemas.microsoft.com/office/drawing/2014/chart" uri="{C3380CC4-5D6E-409C-BE32-E72D297353CC}">
              <c16:uniqueId val="{00000000-9370-4ED5-9507-FC2E9FC1DAF4}"/>
            </c:ext>
          </c:extLst>
        </c:ser>
        <c:ser>
          <c:idx val="2"/>
          <c:order val="2"/>
          <c:tx>
            <c:v>Après contrôles pour région, langue, rural/urbain, religion, âge, genre, revenu</c:v>
          </c:tx>
          <c:spPr>
            <a:solidFill>
              <a:schemeClr val="bg2">
                <a:lumMod val="75000"/>
              </a:schemeClr>
            </a:solidFill>
            <a:ln>
              <a:solidFill>
                <a:schemeClr val="bg2">
                  <a:lumMod val="75000"/>
                </a:schemeClr>
              </a:solidFill>
            </a:ln>
            <a:effectLst/>
          </c:spPr>
          <c:invertIfNegative val="0"/>
          <c:cat>
            <c:numRef>
              <c:f>r_pti_diff!$A$2:$A$3</c:f>
              <c:numCache>
                <c:formatCode>General</c:formatCode>
                <c:ptCount val="2"/>
                <c:pt idx="0">
                  <c:v>2013</c:v>
                </c:pt>
                <c:pt idx="1">
                  <c:v>2018</c:v>
                </c:pt>
              </c:numCache>
            </c:numRef>
          </c:cat>
          <c:val>
            <c:numRef>
              <c:f>r_pti_diff!$D$2:$D$3</c:f>
              <c:numCache>
                <c:formatCode>General</c:formatCode>
                <c:ptCount val="2"/>
                <c:pt idx="0">
                  <c:v>8.9843015670776367</c:v>
                </c:pt>
                <c:pt idx="1">
                  <c:v>11.416957855224609</c:v>
                </c:pt>
              </c:numCache>
            </c:numRef>
          </c:val>
          <c:extLst xmlns:c16r2="http://schemas.microsoft.com/office/drawing/2015/06/chart">
            <c:ext xmlns:c16="http://schemas.microsoft.com/office/drawing/2014/chart" uri="{C3380CC4-5D6E-409C-BE32-E72D297353CC}">
              <c16:uniqueId val="{00000001-9370-4ED5-9507-FC2E9FC1DAF4}"/>
            </c:ext>
          </c:extLst>
        </c:ser>
        <c:ser>
          <c:idx val="3"/>
          <c:order val="3"/>
          <c:tx>
            <c:v>Différence entre (% des 10 % les plus aisés) et (% des 90 % les moins aisés) votant PTI</c:v>
          </c:tx>
          <c:spPr>
            <a:pattFill prst="pct25">
              <a:fgClr>
                <a:schemeClr val="tx1">
                  <a:lumMod val="50000"/>
                  <a:lumOff val="50000"/>
                </a:schemeClr>
              </a:fgClr>
              <a:bgClr>
                <a:schemeClr val="bg1"/>
              </a:bgClr>
            </a:pattFill>
            <a:ln>
              <a:solidFill>
                <a:schemeClr val="tx1"/>
              </a:solidFill>
            </a:ln>
            <a:effectLst/>
          </c:spPr>
          <c:invertIfNegative val="0"/>
          <c:cat>
            <c:numRef>
              <c:f>r_pti_diff!$A$2:$A$3</c:f>
              <c:numCache>
                <c:formatCode>General</c:formatCode>
                <c:ptCount val="2"/>
                <c:pt idx="0">
                  <c:v>2013</c:v>
                </c:pt>
                <c:pt idx="1">
                  <c:v>2018</c:v>
                </c:pt>
              </c:numCache>
            </c:numRef>
          </c:cat>
          <c:val>
            <c:numRef>
              <c:f>r_pti_diff!$E$2:$E$3</c:f>
              <c:numCache>
                <c:formatCode>General</c:formatCode>
                <c:ptCount val="2"/>
                <c:pt idx="0">
                  <c:v>10.000065803527832</c:v>
                </c:pt>
                <c:pt idx="1">
                  <c:v>8.7421483993530273</c:v>
                </c:pt>
              </c:numCache>
            </c:numRef>
          </c:val>
          <c:extLst xmlns:c16r2="http://schemas.microsoft.com/office/drawing/2015/06/chart">
            <c:ext xmlns:c16="http://schemas.microsoft.com/office/drawing/2014/chart" uri="{C3380CC4-5D6E-409C-BE32-E72D297353CC}">
              <c16:uniqueId val="{00000002-9370-4ED5-9507-FC2E9FC1DAF4}"/>
            </c:ext>
          </c:extLst>
        </c:ser>
        <c:ser>
          <c:idx val="5"/>
          <c:order val="5"/>
          <c:tx>
            <c:v>Après contrôles pour région, langue, rural/urbain, religion, âge, genre, diplôme</c:v>
          </c:tx>
          <c:spPr>
            <a:pattFill prst="pct5">
              <a:fgClr>
                <a:schemeClr val="accent3">
                  <a:lumMod val="60000"/>
                  <a:lumOff val="40000"/>
                </a:schemeClr>
              </a:fgClr>
              <a:bgClr>
                <a:schemeClr val="bg1"/>
              </a:bgClr>
            </a:pattFill>
            <a:ln>
              <a:solidFill>
                <a:schemeClr val="tx1"/>
              </a:solidFill>
            </a:ln>
          </c:spPr>
          <c:invertIfNegative val="0"/>
          <c:cat>
            <c:numRef>
              <c:f>r_pti_diff!$A$2:$A$3</c:f>
              <c:numCache>
                <c:formatCode>General</c:formatCode>
                <c:ptCount val="2"/>
                <c:pt idx="0">
                  <c:v>2013</c:v>
                </c:pt>
                <c:pt idx="1">
                  <c:v>2018</c:v>
                </c:pt>
              </c:numCache>
            </c:numRef>
          </c:cat>
          <c:val>
            <c:numRef>
              <c:f>r_pti_diff!$G$2:$G$3</c:f>
              <c:numCache>
                <c:formatCode>General</c:formatCode>
                <c:ptCount val="2"/>
                <c:pt idx="0">
                  <c:v>6.5843725204467773</c:v>
                </c:pt>
                <c:pt idx="1">
                  <c:v>4.9336776733398437</c:v>
                </c:pt>
              </c:numCache>
            </c:numRef>
          </c:val>
          <c:extLst xmlns:c16r2="http://schemas.microsoft.com/office/drawing/2015/06/chart">
            <c:ext xmlns:c16="http://schemas.microsoft.com/office/drawing/2014/chart" uri="{C3380CC4-5D6E-409C-BE32-E72D297353CC}">
              <c16:uniqueId val="{00000003-9370-4ED5-9507-FC2E9FC1DAF4}"/>
            </c:ext>
          </c:extLst>
        </c:ser>
        <c:ser>
          <c:idx val="6"/>
          <c:order val="6"/>
          <c:tx>
            <c:strRef>
              <c:f>r_pti_diff!$H$1</c:f>
              <c:strCache>
                <c:ptCount val="1"/>
                <c:pt idx="0">
                  <c:v>zero</c:v>
                </c:pt>
              </c:strCache>
            </c:strRef>
          </c:tx>
          <c:invertIfNegative val="0"/>
          <c:cat>
            <c:numRef>
              <c:f>r_pti_diff!$A$2:$A$3</c:f>
              <c:numCache>
                <c:formatCode>General</c:formatCode>
                <c:ptCount val="2"/>
                <c:pt idx="0">
                  <c:v>2013</c:v>
                </c:pt>
                <c:pt idx="1">
                  <c:v>2018</c:v>
                </c:pt>
              </c:numCache>
            </c:numRef>
          </c:cat>
          <c:val>
            <c:numRef>
              <c:f>r_pti_diff!$H$2:$H$3</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4-9370-4ED5-9507-FC2E9FC1DAF4}"/>
            </c:ext>
          </c:extLst>
        </c:ser>
        <c:dLbls>
          <c:showLegendKey val="0"/>
          <c:showVal val="0"/>
          <c:showCatName val="0"/>
          <c:showSerName val="0"/>
          <c:showPercent val="0"/>
          <c:showBubbleSize val="0"/>
        </c:dLbls>
        <c:gapWidth val="219"/>
        <c:overlap val="-27"/>
        <c:axId val="1241331216"/>
        <c:axId val="1241332304"/>
        <c:extLst xmlns:c16r2="http://schemas.microsoft.com/office/drawing/2015/06/chart">
          <c:ext xmlns:c15="http://schemas.microsoft.com/office/drawing/2012/chart" uri="{02D57815-91ED-43cb-92C2-25804820EDAC}">
            <c15:filteredBarSeries>
              <c15:ser>
                <c:idx val="1"/>
                <c:order val="1"/>
                <c:tx>
                  <c:strRef>
                    <c:extLst xmlns:c16r2="http://schemas.microsoft.com/office/drawing/2015/06/chart">
                      <c:ext uri="{02D57815-91ED-43cb-92C2-25804820EDAC}">
                        <c15:formulaRef>
                          <c15:sqref>r_pti_diff!$C$1</c15:sqref>
                        </c15:formulaRef>
                      </c:ext>
                    </c:extLst>
                    <c:strCache>
                      <c:ptCount val="1"/>
                      <c:pt idx="0">
                        <c:v>votepti_deduc10_2</c:v>
                      </c:pt>
                    </c:strCache>
                  </c:strRef>
                </c:tx>
                <c:spPr>
                  <a:solidFill>
                    <a:schemeClr val="accent5">
                      <a:lumMod val="60000"/>
                      <a:lumOff val="40000"/>
                    </a:schemeClr>
                  </a:solidFill>
                  <a:ln>
                    <a:solidFill>
                      <a:schemeClr val="accent5">
                        <a:lumMod val="60000"/>
                        <a:lumOff val="40000"/>
                      </a:schemeClr>
                    </a:solidFill>
                  </a:ln>
                  <a:effectLst/>
                </c:spPr>
                <c:invertIfNegative val="0"/>
                <c:cat>
                  <c:numRef>
                    <c:extLst xmlns:c16r2="http://schemas.microsoft.com/office/drawing/2015/06/chart">
                      <c:ext uri="{02D57815-91ED-43cb-92C2-25804820EDAC}">
                        <c15:formulaRef>
                          <c15:sqref>r_pti_diff!$A$2:$A$3</c15:sqref>
                        </c15:formulaRef>
                      </c:ext>
                    </c:extLst>
                    <c:numCache>
                      <c:formatCode>General</c:formatCode>
                      <c:ptCount val="2"/>
                      <c:pt idx="0">
                        <c:v>2013</c:v>
                      </c:pt>
                      <c:pt idx="1">
                        <c:v>2018</c:v>
                      </c:pt>
                    </c:numCache>
                  </c:numRef>
                </c:cat>
                <c:val>
                  <c:numRef>
                    <c:extLst xmlns:c16r2="http://schemas.microsoft.com/office/drawing/2015/06/chart">
                      <c:ext uri="{02D57815-91ED-43cb-92C2-25804820EDAC}">
                        <c15:formulaRef>
                          <c15:sqref>r_pti_diff!$C$2:$C$3</c15:sqref>
                        </c15:formulaRef>
                      </c:ext>
                    </c:extLst>
                    <c:numCache>
                      <c:formatCode>General</c:formatCode>
                      <c:ptCount val="2"/>
                      <c:pt idx="0">
                        <c:v>10.639623641967773</c:v>
                      </c:pt>
                      <c:pt idx="1">
                        <c:v>12.336041450500488</c:v>
                      </c:pt>
                    </c:numCache>
                  </c:numRef>
                </c:val>
                <c:extLst xmlns:c16r2="http://schemas.microsoft.com/office/drawing/2015/06/chart">
                  <c:ext xmlns:c16="http://schemas.microsoft.com/office/drawing/2014/chart" uri="{C3380CC4-5D6E-409C-BE32-E72D297353CC}">
                    <c16:uniqueId val="{00000005-9370-4ED5-9507-FC2E9FC1DAF4}"/>
                  </c:ext>
                </c:extLst>
              </c15:ser>
            </c15:filteredBarSeries>
            <c15:filteredBarSeries>
              <c15:ser>
                <c:idx val="4"/>
                <c:order val="4"/>
                <c:tx>
                  <c:strRef>
                    <c:extLst xmlns:c15="http://schemas.microsoft.com/office/drawing/2012/chart" xmlns:c16r2="http://schemas.microsoft.com/office/drawing/2015/06/chart">
                      <c:ext xmlns:c15="http://schemas.microsoft.com/office/drawing/2012/chart" uri="{02D57815-91ED-43cb-92C2-25804820EDAC}">
                        <c15:formulaRef>
                          <c15:sqref>r_pti_diff!$F$1</c15:sqref>
                        </c15:formulaRef>
                      </c:ext>
                    </c:extLst>
                    <c:strCache>
                      <c:ptCount val="1"/>
                      <c:pt idx="0">
                        <c:v>votepti_dinc10_2</c:v>
                      </c:pt>
                    </c:strCache>
                  </c:strRef>
                </c:tx>
                <c:spPr>
                  <a:solidFill>
                    <a:srgbClr val="92D050"/>
                  </a:solidFill>
                  <a:ln>
                    <a:solidFill>
                      <a:srgbClr val="92D050"/>
                    </a:solidFill>
                  </a:ln>
                  <a:effectLst/>
                </c:spPr>
                <c:invertIfNegative val="0"/>
                <c:cat>
                  <c:numRef>
                    <c:extLst xmlns:c15="http://schemas.microsoft.com/office/drawing/2012/chart" xmlns:c16r2="http://schemas.microsoft.com/office/drawing/2015/06/chart">
                      <c:ext xmlns:c15="http://schemas.microsoft.com/office/drawing/2012/chart" uri="{02D57815-91ED-43cb-92C2-25804820EDAC}">
                        <c15:formulaRef>
                          <c15:sqref>r_pti_diff!$A$2:$A$3</c15:sqref>
                        </c15:formulaRef>
                      </c:ext>
                    </c:extLst>
                    <c:numCache>
                      <c:formatCode>General</c:formatCode>
                      <c:ptCount val="2"/>
                      <c:pt idx="0">
                        <c:v>2013</c:v>
                      </c:pt>
                      <c:pt idx="1">
                        <c:v>2018</c:v>
                      </c:pt>
                    </c:numCache>
                  </c:numRef>
                </c:cat>
                <c:val>
                  <c:numRef>
                    <c:extLst xmlns:c15="http://schemas.microsoft.com/office/drawing/2012/chart" xmlns:c16r2="http://schemas.microsoft.com/office/drawing/2015/06/chart">
                      <c:ext xmlns:c15="http://schemas.microsoft.com/office/drawing/2012/chart" uri="{02D57815-91ED-43cb-92C2-25804820EDAC}">
                        <c15:formulaRef>
                          <c15:sqref>r_pti_diff!$F$2:$F$3</c15:sqref>
                        </c15:formulaRef>
                      </c:ext>
                    </c:extLst>
                    <c:numCache>
                      <c:formatCode>General</c:formatCode>
                      <c:ptCount val="2"/>
                      <c:pt idx="0">
                        <c:v>6.7792763710021973</c:v>
                      </c:pt>
                      <c:pt idx="1">
                        <c:v>6.0524392127990723</c:v>
                      </c:pt>
                    </c:numCache>
                  </c:numRef>
                </c:val>
                <c:extLst xmlns:c15="http://schemas.microsoft.com/office/drawing/2012/chart" xmlns:c16r2="http://schemas.microsoft.com/office/drawing/2015/06/chart">
                  <c:ext xmlns:c16="http://schemas.microsoft.com/office/drawing/2014/chart" uri="{C3380CC4-5D6E-409C-BE32-E72D297353CC}">
                    <c16:uniqueId val="{00000006-9370-4ED5-9507-FC2E9FC1DAF4}"/>
                  </c:ext>
                </c:extLst>
              </c15:ser>
            </c15:filteredBarSeries>
          </c:ext>
        </c:extLst>
      </c:barChart>
      <c:catAx>
        <c:axId val="12413312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1332304"/>
        <c:crosses val="autoZero"/>
        <c:auto val="1"/>
        <c:lblAlgn val="ctr"/>
        <c:lblOffset val="100"/>
        <c:noMultiLvlLbl val="0"/>
      </c:catAx>
      <c:valAx>
        <c:axId val="1241332304"/>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1331216"/>
        <c:crosses val="autoZero"/>
        <c:crossBetween val="between"/>
        <c:majorUnit val="2"/>
      </c:valAx>
      <c:spPr>
        <a:ln>
          <a:solidFill>
            <a:sysClr val="windowText" lastClr="000000"/>
          </a:solidFill>
        </a:ln>
      </c:spPr>
    </c:plotArea>
    <c:legend>
      <c:legendPos val="b"/>
      <c:legendEntry>
        <c:idx val="4"/>
        <c:delete val="1"/>
      </c:legendEntry>
      <c:layout>
        <c:manualLayout>
          <c:xMode val="edge"/>
          <c:yMode val="edge"/>
          <c:x val="6.5848745434000197E-2"/>
          <c:y val="8.9642465968800794E-2"/>
          <c:w val="0.90354301898882405"/>
          <c:h val="0.208326861465757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10.10 - Le</a:t>
            </a:r>
            <a:r>
              <a:rPr lang="en-US" b="1" baseline="0"/>
              <a:t> clivage religieux au Pakistan, 1970-2018</a:t>
            </a:r>
          </a:p>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baseline="0"/>
              <a:t>Vote PPP par appartenance religieuse</a:t>
            </a:r>
            <a:endParaRPr lang="en-US" b="1"/>
          </a:p>
        </c:rich>
      </c:tx>
      <c:layout/>
      <c:overlay val="0"/>
      <c:spPr>
        <a:noFill/>
        <a:ln>
          <a:noFill/>
        </a:ln>
        <a:effectLst/>
      </c:spPr>
    </c:title>
    <c:autoTitleDeleted val="0"/>
    <c:plotArea>
      <c:layout>
        <c:manualLayout>
          <c:layoutTarget val="inner"/>
          <c:xMode val="edge"/>
          <c:yMode val="edge"/>
          <c:x val="7.4334098845270605E-2"/>
          <c:y val="0.123897611110891"/>
          <c:w val="0.91062130312926604"/>
          <c:h val="0.68849363636724004"/>
        </c:manualLayout>
      </c:layout>
      <c:barChart>
        <c:barDir val="col"/>
        <c:grouping val="clustered"/>
        <c:varyColors val="0"/>
        <c:ser>
          <c:idx val="2"/>
          <c:order val="0"/>
          <c:tx>
            <c:strRef>
              <c:f>r_ppp_vote!$B$25</c:f>
              <c:strCache>
                <c:ptCount val="1"/>
                <c:pt idx="0">
                  <c:v>Sunnites</c:v>
                </c:pt>
              </c:strCache>
            </c:strRef>
          </c:tx>
          <c:spPr>
            <a:solidFill>
              <a:schemeClr val="accent3">
                <a:lumMod val="60000"/>
                <a:lumOff val="40000"/>
              </a:schemeClr>
            </a:solidFill>
            <a:ln>
              <a:solidFill>
                <a:schemeClr val="accent3">
                  <a:lumMod val="60000"/>
                  <a:lumOff val="40000"/>
                </a:schemeClr>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r_ppp_vote!$C$25:$J$25</c:f>
              <c:numCache>
                <c:formatCode>General</c:formatCode>
                <c:ptCount val="8"/>
                <c:pt idx="0">
                  <c:v>0.36117473244667053</c:v>
                </c:pt>
                <c:pt idx="1">
                  <c:v>0.57494324445724487</c:v>
                </c:pt>
                <c:pt idx="2">
                  <c:v>0.36732766032218933</c:v>
                </c:pt>
                <c:pt idx="3">
                  <c:v>0.23716671764850616</c:v>
                </c:pt>
                <c:pt idx="4">
                  <c:v>0.24828857183456421</c:v>
                </c:pt>
                <c:pt idx="5">
                  <c:v>0.30411496758460999</c:v>
                </c:pt>
                <c:pt idx="6">
                  <c:v>0.14414492249488831</c:v>
                </c:pt>
                <c:pt idx="7">
                  <c:v>0.11219992488622665</c:v>
                </c:pt>
              </c:numCache>
            </c:numRef>
          </c:val>
          <c:extLst xmlns:c16r2="http://schemas.microsoft.com/office/drawing/2015/06/chart">
            <c:ext xmlns:c16="http://schemas.microsoft.com/office/drawing/2014/chart" uri="{C3380CC4-5D6E-409C-BE32-E72D297353CC}">
              <c16:uniqueId val="{00000000-FFEC-4A33-BACC-E2A5EF5A7BC8}"/>
            </c:ext>
          </c:extLst>
        </c:ser>
        <c:ser>
          <c:idx val="0"/>
          <c:order val="1"/>
          <c:tx>
            <c:strRef>
              <c:f>r_ppp_vote!$B$24</c:f>
              <c:strCache>
                <c:ptCount val="1"/>
                <c:pt idx="0">
                  <c:v>Chiites</c:v>
                </c:pt>
              </c:strCache>
            </c:strRef>
          </c:tx>
          <c:spPr>
            <a:solidFill>
              <a:schemeClr val="tx1">
                <a:lumMod val="50000"/>
                <a:lumOff val="50000"/>
              </a:schemeClr>
            </a:solidFill>
            <a:ln>
              <a:solidFill>
                <a:schemeClr val="tx1">
                  <a:lumMod val="50000"/>
                  <a:lumOff val="50000"/>
                </a:schemeClr>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r_ppp_vote!$C$24:$J$24</c:f>
              <c:numCache>
                <c:formatCode>General</c:formatCode>
                <c:ptCount val="8"/>
                <c:pt idx="0">
                  <c:v>0.51285731792449951</c:v>
                </c:pt>
                <c:pt idx="1">
                  <c:v>0.77545201778411865</c:v>
                </c:pt>
                <c:pt idx="2">
                  <c:v>0.5158117413520813</c:v>
                </c:pt>
                <c:pt idx="3">
                  <c:v>0.38889011740684509</c:v>
                </c:pt>
                <c:pt idx="4">
                  <c:v>0.36485931277275085</c:v>
                </c:pt>
                <c:pt idx="5">
                  <c:v>0.28488072752952576</c:v>
                </c:pt>
                <c:pt idx="6">
                  <c:v>0.2235175222158432</c:v>
                </c:pt>
                <c:pt idx="7">
                  <c:v>0.29244908690452576</c:v>
                </c:pt>
              </c:numCache>
            </c:numRef>
          </c:val>
          <c:extLst xmlns:c16r2="http://schemas.microsoft.com/office/drawing/2015/06/chart">
            <c:ext xmlns:c16="http://schemas.microsoft.com/office/drawing/2014/chart" uri="{C3380CC4-5D6E-409C-BE32-E72D297353CC}">
              <c16:uniqueId val="{00000001-FFEC-4A33-BACC-E2A5EF5A7BC8}"/>
            </c:ext>
          </c:extLst>
        </c:ser>
        <c:ser>
          <c:idx val="1"/>
          <c:order val="2"/>
          <c:tx>
            <c:strRef>
              <c:f>r_ppp_vote!$B$23</c:f>
              <c:strCache>
                <c:ptCount val="1"/>
                <c:pt idx="0">
                  <c:v>Non-musulmans</c:v>
                </c:pt>
              </c:strCache>
            </c:strRef>
          </c:tx>
          <c:spPr>
            <a:solidFill>
              <a:schemeClr val="tx1"/>
            </a:solidFill>
            <a:ln>
              <a:no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r_ppp_vote!$C$23:$J$23</c:f>
              <c:numCache>
                <c:formatCode>General</c:formatCode>
                <c:ptCount val="8"/>
                <c:pt idx="4">
                  <c:v>0.44347584247589111</c:v>
                </c:pt>
                <c:pt idx="5">
                  <c:v>0.59538787603378296</c:v>
                </c:pt>
                <c:pt idx="6">
                  <c:v>0.30743220448493958</c:v>
                </c:pt>
                <c:pt idx="7">
                  <c:v>0.45540240406990051</c:v>
                </c:pt>
              </c:numCache>
            </c:numRef>
          </c:val>
          <c:extLst xmlns:c16r2="http://schemas.microsoft.com/office/drawing/2015/06/chart">
            <c:ext xmlns:c16="http://schemas.microsoft.com/office/drawing/2014/chart" uri="{C3380CC4-5D6E-409C-BE32-E72D297353CC}">
              <c16:uniqueId val="{00000002-FFEC-4A33-BACC-E2A5EF5A7BC8}"/>
            </c:ext>
          </c:extLst>
        </c:ser>
        <c:dLbls>
          <c:showLegendKey val="0"/>
          <c:showVal val="0"/>
          <c:showCatName val="0"/>
          <c:showSerName val="0"/>
          <c:showPercent val="0"/>
          <c:showBubbleSize val="0"/>
        </c:dLbls>
        <c:gapWidth val="219"/>
        <c:overlap val="-27"/>
        <c:axId val="1241331760"/>
        <c:axId val="1241332848"/>
      </c:barChart>
      <c:catAx>
        <c:axId val="12413317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1332848"/>
        <c:crosses val="autoZero"/>
        <c:auto val="1"/>
        <c:lblAlgn val="ctr"/>
        <c:lblOffset val="100"/>
        <c:noMultiLvlLbl val="0"/>
      </c:catAx>
      <c:valAx>
        <c:axId val="1241332848"/>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1331760"/>
        <c:crosses val="autoZero"/>
        <c:crossBetween val="between"/>
      </c:valAx>
      <c:spPr>
        <a:noFill/>
        <a:ln>
          <a:solidFill>
            <a:sysClr val="windowText" lastClr="000000"/>
          </a:solidFill>
        </a:ln>
        <a:effectLst/>
      </c:spPr>
    </c:plotArea>
    <c:legend>
      <c:legendPos val="b"/>
      <c:layout>
        <c:manualLayout>
          <c:xMode val="edge"/>
          <c:yMode val="edge"/>
          <c:x val="0.53963357818187296"/>
          <c:y val="0.13627904856654799"/>
          <c:w val="0.43475086759515302"/>
          <c:h val="8.477602391540570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A1 - Résultats d'élections au Pakistan par groupe de partis</a:t>
            </a:r>
          </a:p>
        </c:rich>
      </c:tx>
      <c:layout>
        <c:manualLayout>
          <c:xMode val="edge"/>
          <c:yMode val="edge"/>
          <c:x val="0.124472779454485"/>
          <c:y val="1.6753315492414302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5006258531921102E-2"/>
          <c:y val="9.2424985956796504E-2"/>
          <c:w val="0.90004322995916897"/>
          <c:h val="0.69691345505391"/>
        </c:manualLayout>
      </c:layout>
      <c:scatterChart>
        <c:scatterStyle val="lineMarker"/>
        <c:varyColors val="0"/>
        <c:ser>
          <c:idx val="4"/>
          <c:order val="0"/>
          <c:tx>
            <c:v>Partis de la Ligue musulmane et partis islamiques</c:v>
          </c:tx>
          <c:spPr>
            <a:ln w="38100" cap="rnd">
              <a:solidFill>
                <a:schemeClr val="accent5"/>
              </a:solidFill>
              <a:round/>
            </a:ln>
            <a:effectLst/>
          </c:spPr>
          <c:marker>
            <c:symbol val="circle"/>
            <c:size val="9"/>
            <c:spPr>
              <a:solidFill>
                <a:schemeClr val="accent5"/>
              </a:solidFill>
              <a:ln w="9525">
                <a:solidFill>
                  <a:schemeClr val="accent5"/>
                </a:solidFill>
              </a:ln>
              <a:effectLst/>
            </c:spPr>
          </c:marker>
          <c:xVal>
            <c:numRef>
              <c:f>r_elec2!$A$2:$A$11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r_elec2!$C$2:$C$11</c:f>
              <c:numCache>
                <c:formatCode>General</c:formatCode>
                <c:ptCount val="10"/>
                <c:pt idx="0">
                  <c:v>0.41785392694079188</c:v>
                </c:pt>
                <c:pt idx="1">
                  <c:v>0.36430448527613896</c:v>
                </c:pt>
                <c:pt idx="2">
                  <c:v>0.3639</c:v>
                </c:pt>
                <c:pt idx="3">
                  <c:v>0.42899999999999999</c:v>
                </c:pt>
                <c:pt idx="4">
                  <c:v>0.505</c:v>
                </c:pt>
                <c:pt idx="5">
                  <c:v>0.50900000000000001</c:v>
                </c:pt>
                <c:pt idx="6">
                  <c:v>0.55940000000000001</c:v>
                </c:pt>
                <c:pt idx="7">
                  <c:v>0.46959999999999996</c:v>
                </c:pt>
                <c:pt idx="8">
                  <c:v>0.43580000000000008</c:v>
                </c:pt>
                <c:pt idx="9">
                  <c:v>0.34380000000000005</c:v>
                </c:pt>
              </c:numCache>
            </c:numRef>
          </c:yVal>
          <c:smooth val="0"/>
          <c:extLst xmlns:c16r2="http://schemas.microsoft.com/office/drawing/2015/06/chart">
            <c:ext xmlns:c16="http://schemas.microsoft.com/office/drawing/2014/chart" uri="{C3380CC4-5D6E-409C-BE32-E72D297353CC}">
              <c16:uniqueId val="{00000001-1F2A-47D0-961E-8F22EC2A720B}"/>
            </c:ext>
          </c:extLst>
        </c:ser>
        <c:ser>
          <c:idx val="3"/>
          <c:order val="1"/>
          <c:tx>
            <c:v>Parti pakistanais du peuple</c:v>
          </c:tx>
          <c:spPr>
            <a:ln w="38100" cap="rnd">
              <a:solidFill>
                <a:srgbClr val="FF0000"/>
              </a:solidFill>
              <a:round/>
            </a:ln>
            <a:effectLst/>
          </c:spPr>
          <c:marker>
            <c:symbol val="square"/>
            <c:size val="9"/>
            <c:spPr>
              <a:solidFill>
                <a:srgbClr val="FF0000"/>
              </a:solidFill>
              <a:ln w="9525">
                <a:solidFill>
                  <a:srgbClr val="FF0000"/>
                </a:solidFill>
              </a:ln>
              <a:effectLst/>
            </c:spPr>
          </c:marker>
          <c:xVal>
            <c:numRef>
              <c:f>r_elec2!$A$2:$A$11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r_elec2!$D$2:$D$11</c:f>
              <c:numCache>
                <c:formatCode>General</c:formatCode>
                <c:ptCount val="10"/>
                <c:pt idx="0">
                  <c:v>0.36696965566368567</c:v>
                </c:pt>
                <c:pt idx="1">
                  <c:v>0.59744737360321765</c:v>
                </c:pt>
                <c:pt idx="2">
                  <c:v>0.38520000000000004</c:v>
                </c:pt>
                <c:pt idx="3">
                  <c:v>0.36799999999999999</c:v>
                </c:pt>
                <c:pt idx="4">
                  <c:v>0.379</c:v>
                </c:pt>
                <c:pt idx="5">
                  <c:v>0.23800000000000002</c:v>
                </c:pt>
                <c:pt idx="6">
                  <c:v>0.26050000000000001</c:v>
                </c:pt>
                <c:pt idx="7">
                  <c:v>0.30790000000000001</c:v>
                </c:pt>
                <c:pt idx="8">
                  <c:v>0.15229999999999999</c:v>
                </c:pt>
                <c:pt idx="9">
                  <c:v>0.1303</c:v>
                </c:pt>
              </c:numCache>
            </c:numRef>
          </c:yVal>
          <c:smooth val="0"/>
          <c:extLst xmlns:c16r2="http://schemas.microsoft.com/office/drawing/2015/06/chart">
            <c:ext xmlns:c16="http://schemas.microsoft.com/office/drawing/2014/chart" uri="{C3380CC4-5D6E-409C-BE32-E72D297353CC}">
              <c16:uniqueId val="{00000003-1F2A-47D0-961E-8F22EC2A720B}"/>
            </c:ext>
          </c:extLst>
        </c:ser>
        <c:ser>
          <c:idx val="1"/>
          <c:order val="2"/>
          <c:tx>
            <c:v>Pakistan Tehreek-e-Insaf</c:v>
          </c:tx>
          <c:spPr>
            <a:ln w="38100" cap="rnd">
              <a:solidFill>
                <a:schemeClr val="accent4"/>
              </a:solidFill>
              <a:round/>
            </a:ln>
            <a:effectLst/>
          </c:spPr>
          <c:marker>
            <c:symbol val="triangle"/>
            <c:size val="11"/>
            <c:spPr>
              <a:solidFill>
                <a:schemeClr val="accent4"/>
              </a:solidFill>
              <a:ln w="9525">
                <a:solidFill>
                  <a:schemeClr val="accent4"/>
                </a:solidFill>
              </a:ln>
              <a:effectLst/>
            </c:spPr>
          </c:marker>
          <c:xVal>
            <c:numRef>
              <c:f>r_elec2!$A$2:$A$11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r_elec2!$E$2:$E$11</c:f>
              <c:numCache>
                <c:formatCode>General</c:formatCode>
                <c:ptCount val="10"/>
                <c:pt idx="5">
                  <c:v>1.7000000000000001E-2</c:v>
                </c:pt>
                <c:pt idx="6">
                  <c:v>8.3000000000000001E-3</c:v>
                </c:pt>
                <c:pt idx="8">
                  <c:v>0.16920000000000002</c:v>
                </c:pt>
                <c:pt idx="9">
                  <c:v>0.31819999999999998</c:v>
                </c:pt>
              </c:numCache>
            </c:numRef>
          </c:yVal>
          <c:smooth val="0"/>
          <c:extLst xmlns:c16r2="http://schemas.microsoft.com/office/drawing/2015/06/chart">
            <c:ext xmlns:c16="http://schemas.microsoft.com/office/drawing/2014/chart" uri="{C3380CC4-5D6E-409C-BE32-E72D297353CC}">
              <c16:uniqueId val="{00000005-1F2A-47D0-961E-8F22EC2A720B}"/>
            </c:ext>
          </c:extLst>
        </c:ser>
        <c:ser>
          <c:idx val="5"/>
          <c:order val="3"/>
          <c:tx>
            <c:v>Indépendants et autres partis</c:v>
          </c:tx>
          <c:spPr>
            <a:ln w="38100" cap="rnd">
              <a:solidFill>
                <a:schemeClr val="bg1">
                  <a:lumMod val="65000"/>
                </a:schemeClr>
              </a:solidFill>
              <a:round/>
            </a:ln>
            <a:effectLst/>
          </c:spPr>
          <c:marker>
            <c:symbol val="diamond"/>
            <c:size val="12"/>
            <c:spPr>
              <a:solidFill>
                <a:schemeClr val="bg1">
                  <a:lumMod val="65000"/>
                </a:schemeClr>
              </a:solidFill>
              <a:ln w="9525">
                <a:solidFill>
                  <a:schemeClr val="bg1">
                    <a:lumMod val="65000"/>
                  </a:schemeClr>
                </a:solidFill>
              </a:ln>
              <a:effectLst/>
            </c:spPr>
          </c:marker>
          <c:xVal>
            <c:numRef>
              <c:f>r_elec2!$A$2:$A$11</c:f>
              <c:numCache>
                <c:formatCode>General</c:formatCode>
                <c:ptCount val="10"/>
                <c:pt idx="0">
                  <c:v>1970</c:v>
                </c:pt>
                <c:pt idx="1">
                  <c:v>1977</c:v>
                </c:pt>
                <c:pt idx="2">
                  <c:v>1988</c:v>
                </c:pt>
                <c:pt idx="3">
                  <c:v>1990</c:v>
                </c:pt>
                <c:pt idx="4">
                  <c:v>1993</c:v>
                </c:pt>
                <c:pt idx="5">
                  <c:v>1997</c:v>
                </c:pt>
                <c:pt idx="6">
                  <c:v>2002</c:v>
                </c:pt>
                <c:pt idx="7">
                  <c:v>2008</c:v>
                </c:pt>
                <c:pt idx="8">
                  <c:v>2013</c:v>
                </c:pt>
                <c:pt idx="9">
                  <c:v>2018</c:v>
                </c:pt>
              </c:numCache>
            </c:numRef>
          </c:xVal>
          <c:yVal>
            <c:numRef>
              <c:f>r_elec2!$B$2:$B$11</c:f>
              <c:numCache>
                <c:formatCode>General</c:formatCode>
                <c:ptCount val="10"/>
                <c:pt idx="0">
                  <c:v>0.21517641739552232</c:v>
                </c:pt>
                <c:pt idx="1">
                  <c:v>3.8248141120643391E-2</c:v>
                </c:pt>
                <c:pt idx="2">
                  <c:v>0.2508999999999999</c:v>
                </c:pt>
                <c:pt idx="3">
                  <c:v>0.20300000000000012</c:v>
                </c:pt>
                <c:pt idx="4">
                  <c:v>0.11599999999999985</c:v>
                </c:pt>
                <c:pt idx="5">
                  <c:v>0.23599999999999979</c:v>
                </c:pt>
                <c:pt idx="6">
                  <c:v>0.17180000000000006</c:v>
                </c:pt>
                <c:pt idx="7">
                  <c:v>0.22249999999999998</c:v>
                </c:pt>
                <c:pt idx="8">
                  <c:v>0.24270000000000005</c:v>
                </c:pt>
                <c:pt idx="9">
                  <c:v>0.20770000000000013</c:v>
                </c:pt>
              </c:numCache>
            </c:numRef>
          </c:yVal>
          <c:smooth val="0"/>
          <c:extLst xmlns:c16r2="http://schemas.microsoft.com/office/drawing/2015/06/chart">
            <c:ext xmlns:c16="http://schemas.microsoft.com/office/drawing/2014/chart" uri="{C3380CC4-5D6E-409C-BE32-E72D297353CC}">
              <c16:uniqueId val="{00000007-1F2A-47D0-961E-8F22EC2A720B}"/>
            </c:ext>
          </c:extLst>
        </c:ser>
        <c:dLbls>
          <c:showLegendKey val="0"/>
          <c:showVal val="0"/>
          <c:showCatName val="0"/>
          <c:showSerName val="0"/>
          <c:showPercent val="0"/>
          <c:showBubbleSize val="0"/>
        </c:dLbls>
        <c:axId val="1241336656"/>
        <c:axId val="1241335024"/>
        <c:extLst xmlns:c16r2="http://schemas.microsoft.com/office/drawing/2015/06/chart"/>
      </c:scatterChart>
      <c:valAx>
        <c:axId val="1241336656"/>
        <c:scaling>
          <c:orientation val="minMax"/>
          <c:max val="2018"/>
          <c:min val="19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1335024"/>
        <c:crosses val="autoZero"/>
        <c:crossBetween val="midCat"/>
        <c:majorUnit val="4"/>
      </c:valAx>
      <c:valAx>
        <c:axId val="1241335024"/>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1336656"/>
        <c:crosses val="autoZero"/>
        <c:crossBetween val="midCat"/>
      </c:valAx>
      <c:spPr>
        <a:noFill/>
        <a:ln>
          <a:solidFill>
            <a:sysClr val="windowText" lastClr="000000"/>
          </a:solidFill>
        </a:ln>
        <a:effectLst/>
      </c:spPr>
    </c:plotArea>
    <c:legend>
      <c:legendPos val="b"/>
      <c:layout>
        <c:manualLayout>
          <c:xMode val="edge"/>
          <c:yMode val="edge"/>
          <c:x val="0.43383595686443099"/>
          <c:y val="0.100567428875686"/>
          <c:w val="0.522222658973855"/>
          <c:h val="0.180007947618269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10.3 - Le</a:t>
            </a:r>
            <a:r>
              <a:rPr lang="en-US" b="1" baseline="0"/>
              <a:t> v</a:t>
            </a:r>
            <a:r>
              <a:rPr lang="en-US" b="1"/>
              <a:t>ote PPP par langue</a:t>
            </a:r>
            <a:r>
              <a:rPr lang="en-US" b="1" baseline="0"/>
              <a:t> au Pakistan, 1970-2018</a:t>
            </a:r>
            <a:endParaRPr lang="en-US"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E-2"/>
          <c:w val="0.91062130312926604"/>
          <c:h val="0.719911637130902"/>
        </c:manualLayout>
      </c:layout>
      <c:barChart>
        <c:barDir val="col"/>
        <c:grouping val="clustered"/>
        <c:varyColors val="0"/>
        <c:ser>
          <c:idx val="6"/>
          <c:order val="2"/>
          <c:tx>
            <c:strRef>
              <c:f>r_ppp_vote!$B$8</c:f>
              <c:strCache>
                <c:ptCount val="1"/>
                <c:pt idx="0">
                  <c:v>Ourdou</c:v>
                </c:pt>
              </c:strCache>
            </c:strRef>
          </c:tx>
          <c:spPr>
            <a:solidFill>
              <a:schemeClr val="accent3"/>
            </a:solidFill>
            <a:ln>
              <a:solidFill>
                <a:schemeClr val="accent3"/>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r_ppp_vote!$C$8:$J$8</c:f>
              <c:numCache>
                <c:formatCode>General</c:formatCode>
                <c:ptCount val="8"/>
                <c:pt idx="0">
                  <c:v>0.19643683731555939</c:v>
                </c:pt>
                <c:pt idx="1">
                  <c:v>0.39061179757118225</c:v>
                </c:pt>
                <c:pt idx="2">
                  <c:v>0.2153654545545578</c:v>
                </c:pt>
                <c:pt idx="3">
                  <c:v>0.13317672908306122</c:v>
                </c:pt>
                <c:pt idx="4">
                  <c:v>0.1245221272110939</c:v>
                </c:pt>
                <c:pt idx="5">
                  <c:v>0.13636405766010284</c:v>
                </c:pt>
                <c:pt idx="6">
                  <c:v>6.9519586861133575E-2</c:v>
                </c:pt>
                <c:pt idx="7">
                  <c:v>5.936325341463089E-2</c:v>
                </c:pt>
              </c:numCache>
            </c:numRef>
          </c:val>
          <c:extLst xmlns:c16r2="http://schemas.microsoft.com/office/drawing/2015/06/chart">
            <c:ext xmlns:c16="http://schemas.microsoft.com/office/drawing/2014/chart" uri="{C3380CC4-5D6E-409C-BE32-E72D297353CC}">
              <c16:uniqueId val="{0000000C-6C2F-4875-8D0B-EBAD1B41A4FE}"/>
            </c:ext>
          </c:extLst>
        </c:ser>
        <c:ser>
          <c:idx val="2"/>
          <c:order val="3"/>
          <c:tx>
            <c:strRef>
              <c:f>r_ppp_vote!$B$4</c:f>
              <c:strCache>
                <c:ptCount val="1"/>
                <c:pt idx="0">
                  <c:v>Pachtoune</c:v>
                </c:pt>
              </c:strCache>
            </c:strRef>
          </c:tx>
          <c:spPr>
            <a:solidFill>
              <a:schemeClr val="accent4"/>
            </a:solidFill>
            <a:ln>
              <a:solidFill>
                <a:schemeClr val="accent4"/>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r_ppp_vote!$C$4:$J$4</c:f>
              <c:numCache>
                <c:formatCode>General</c:formatCode>
                <c:ptCount val="8"/>
                <c:pt idx="0">
                  <c:v>0.32546117901802063</c:v>
                </c:pt>
                <c:pt idx="1">
                  <c:v>0.55330085754394531</c:v>
                </c:pt>
                <c:pt idx="2">
                  <c:v>0.31891608238220215</c:v>
                </c:pt>
                <c:pt idx="3">
                  <c:v>0.12372934073209763</c:v>
                </c:pt>
                <c:pt idx="4">
                  <c:v>0.12767943739891052</c:v>
                </c:pt>
                <c:pt idx="5">
                  <c:v>0.1165177971124649</c:v>
                </c:pt>
                <c:pt idx="6">
                  <c:v>6.4329929649829865E-2</c:v>
                </c:pt>
                <c:pt idx="7">
                  <c:v>8.5381478071212769E-2</c:v>
                </c:pt>
              </c:numCache>
            </c:numRef>
          </c:val>
          <c:extLst xmlns:c16r2="http://schemas.microsoft.com/office/drawing/2015/06/chart">
            <c:ext xmlns:c16="http://schemas.microsoft.com/office/drawing/2014/chart" uri="{C3380CC4-5D6E-409C-BE32-E72D297353CC}">
              <c16:uniqueId val="{00000008-6C2F-4875-8D0B-EBAD1B41A4FE}"/>
            </c:ext>
          </c:extLst>
        </c:ser>
        <c:ser>
          <c:idx val="3"/>
          <c:order val="4"/>
          <c:tx>
            <c:strRef>
              <c:f>r_ppp_vote!$B$5</c:f>
              <c:strCache>
                <c:ptCount val="1"/>
                <c:pt idx="0">
                  <c:v>Penjabi</c:v>
                </c:pt>
              </c:strCache>
            </c:strRef>
          </c:tx>
          <c:spPr>
            <a:solidFill>
              <a:schemeClr val="accent6"/>
            </a:solidFill>
            <a:ln>
              <a:solidFill>
                <a:schemeClr val="accent6"/>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r_ppp_vote!$C$5:$J$5</c:f>
              <c:numCache>
                <c:formatCode>General</c:formatCode>
                <c:ptCount val="8"/>
                <c:pt idx="0">
                  <c:v>0.39938992261886597</c:v>
                </c:pt>
                <c:pt idx="1">
                  <c:v>0.59981399774551392</c:v>
                </c:pt>
                <c:pt idx="2">
                  <c:v>0.37828215956687927</c:v>
                </c:pt>
                <c:pt idx="3">
                  <c:v>0.18724766373634338</c:v>
                </c:pt>
                <c:pt idx="4">
                  <c:v>0.21438373625278473</c:v>
                </c:pt>
                <c:pt idx="5">
                  <c:v>0.25543627142906189</c:v>
                </c:pt>
                <c:pt idx="6">
                  <c:v>0.10028351843357086</c:v>
                </c:pt>
                <c:pt idx="7">
                  <c:v>4.7310430556535721E-2</c:v>
                </c:pt>
              </c:numCache>
            </c:numRef>
          </c:val>
          <c:extLst xmlns:c16r2="http://schemas.microsoft.com/office/drawing/2015/06/chart">
            <c:ext xmlns:c16="http://schemas.microsoft.com/office/drawing/2014/chart" uri="{C3380CC4-5D6E-409C-BE32-E72D297353CC}">
              <c16:uniqueId val="{00000009-6C2F-4875-8D0B-EBAD1B41A4FE}"/>
            </c:ext>
          </c:extLst>
        </c:ser>
        <c:ser>
          <c:idx val="4"/>
          <c:order val="5"/>
          <c:tx>
            <c:strRef>
              <c:f>r_ppp_vote!$B$6</c:f>
              <c:strCache>
                <c:ptCount val="1"/>
                <c:pt idx="0">
                  <c:v>Saraiki</c:v>
                </c:pt>
              </c:strCache>
            </c:strRef>
          </c:tx>
          <c:spPr>
            <a:solidFill>
              <a:schemeClr val="accent6">
                <a:lumMod val="60000"/>
                <a:lumOff val="40000"/>
              </a:schemeClr>
            </a:solidFill>
            <a:ln>
              <a:solidFill>
                <a:schemeClr val="accent6">
                  <a:lumMod val="60000"/>
                  <a:lumOff val="40000"/>
                </a:schemeClr>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r_ppp_vote!$C$6:$J$6</c:f>
              <c:numCache>
                <c:formatCode>General</c:formatCode>
                <c:ptCount val="8"/>
                <c:pt idx="0">
                  <c:v>0.18976064026355743</c:v>
                </c:pt>
                <c:pt idx="1">
                  <c:v>0.53270870447158813</c:v>
                </c:pt>
                <c:pt idx="2">
                  <c:v>0.34234020113945007</c:v>
                </c:pt>
                <c:pt idx="3">
                  <c:v>0.26473551988601685</c:v>
                </c:pt>
                <c:pt idx="4">
                  <c:v>0.3772682249546051</c:v>
                </c:pt>
                <c:pt idx="5">
                  <c:v>0.36031407117843628</c:v>
                </c:pt>
                <c:pt idx="6">
                  <c:v>0.17429724335670471</c:v>
                </c:pt>
                <c:pt idx="7">
                  <c:v>7.8817784786224365E-2</c:v>
                </c:pt>
              </c:numCache>
            </c:numRef>
          </c:val>
          <c:extLst xmlns:c16r2="http://schemas.microsoft.com/office/drawing/2015/06/chart">
            <c:ext xmlns:c16="http://schemas.microsoft.com/office/drawing/2014/chart" uri="{C3380CC4-5D6E-409C-BE32-E72D297353CC}">
              <c16:uniqueId val="{0000000A-6C2F-4875-8D0B-EBAD1B41A4FE}"/>
            </c:ext>
          </c:extLst>
        </c:ser>
        <c:ser>
          <c:idx val="5"/>
          <c:order val="6"/>
          <c:tx>
            <c:strRef>
              <c:f>r_ppp_vote!$B$7</c:f>
              <c:strCache>
                <c:ptCount val="1"/>
                <c:pt idx="0">
                  <c:v>Sindhi</c:v>
                </c:pt>
              </c:strCache>
            </c:strRef>
          </c:tx>
          <c:spPr>
            <a:solidFill>
              <a:srgbClr val="FF0000"/>
            </a:solidFill>
            <a:ln>
              <a:solidFill>
                <a:srgbClr val="FF0000"/>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r_ppp_vote!$C$7:$J$7</c:f>
              <c:numCache>
                <c:formatCode>General</c:formatCode>
                <c:ptCount val="8"/>
                <c:pt idx="0">
                  <c:v>0.9488072395324707</c:v>
                </c:pt>
                <c:pt idx="1">
                  <c:v>0.9397965669631958</c:v>
                </c:pt>
                <c:pt idx="2">
                  <c:v>0.85425424575805664</c:v>
                </c:pt>
                <c:pt idx="3">
                  <c:v>0.6597977876663208</c:v>
                </c:pt>
                <c:pt idx="4">
                  <c:v>0.57404381036758423</c:v>
                </c:pt>
                <c:pt idx="5">
                  <c:v>0.79640519618988037</c:v>
                </c:pt>
                <c:pt idx="6">
                  <c:v>0.49547949433326721</c:v>
                </c:pt>
                <c:pt idx="7">
                  <c:v>0.54033547639846802</c:v>
                </c:pt>
              </c:numCache>
            </c:numRef>
          </c:val>
          <c:extLst xmlns:c16r2="http://schemas.microsoft.com/office/drawing/2015/06/chart">
            <c:ext xmlns:c16="http://schemas.microsoft.com/office/drawing/2014/chart" uri="{C3380CC4-5D6E-409C-BE32-E72D297353CC}">
              <c16:uniqueId val="{0000000B-6C2F-4875-8D0B-EBAD1B41A4FE}"/>
            </c:ext>
          </c:extLst>
        </c:ser>
        <c:dLbls>
          <c:showLegendKey val="0"/>
          <c:showVal val="0"/>
          <c:showCatName val="0"/>
          <c:showSerName val="0"/>
          <c:showPercent val="0"/>
          <c:showBubbleSize val="0"/>
        </c:dLbls>
        <c:gapWidth val="219"/>
        <c:overlap val="-27"/>
        <c:axId val="1487316224"/>
        <c:axId val="1487316768"/>
        <c:extLst xmlns:c16r2="http://schemas.microsoft.com/office/drawing/2015/06/chart">
          <c:ext xmlns:c15="http://schemas.microsoft.com/office/drawing/2012/chart" uri="{02D57815-91ED-43cb-92C2-25804820EDAC}">
            <c15:filteredBarSeries>
              <c15:ser>
                <c:idx val="0"/>
                <c:order val="0"/>
                <c:tx>
                  <c:strRef>
                    <c:extLst xmlns:c16r2="http://schemas.microsoft.com/office/drawing/2015/06/chart">
                      <c:ext uri="{02D57815-91ED-43cb-92C2-25804820EDAC}">
                        <c15:formulaRef>
                          <c15:sqref>r_ppp_vote!$B$2</c15:sqref>
                        </c15:formulaRef>
                      </c:ext>
                    </c:extLst>
                    <c:strCache>
                      <c:ptCount val="1"/>
                      <c:pt idx="0">
                        <c:v>Baloutche</c:v>
                      </c:pt>
                    </c:strCache>
                  </c:strRef>
                </c:tx>
                <c:spPr>
                  <a:solidFill>
                    <a:schemeClr val="accent5"/>
                  </a:solidFill>
                  <a:ln>
                    <a:solidFill>
                      <a:schemeClr val="accent5"/>
                    </a:solidFill>
                  </a:ln>
                  <a:effectLst/>
                </c:spPr>
                <c:invertIfNegative val="0"/>
                <c:cat>
                  <c:strRef>
                    <c:extLst xmlns:c16r2="http://schemas.microsoft.com/office/drawing/2015/06/chart">
                      <c:ext uri="{02D57815-91ED-43cb-92C2-25804820EDAC}">
                        <c15:formulaRef>
                          <c15:sqref>r_ppp_vote!$C$1:$J$1</c15:sqref>
                        </c15:formulaRef>
                      </c:ext>
                    </c:extLst>
                    <c:strCache>
                      <c:ptCount val="8"/>
                      <c:pt idx="0">
                        <c:v>1970</c:v>
                      </c:pt>
                      <c:pt idx="1">
                        <c:v>1977</c:v>
                      </c:pt>
                      <c:pt idx="2">
                        <c:v>1988</c:v>
                      </c:pt>
                      <c:pt idx="3">
                        <c:v>1997</c:v>
                      </c:pt>
                      <c:pt idx="4">
                        <c:v>2002</c:v>
                      </c:pt>
                      <c:pt idx="5">
                        <c:v>2008</c:v>
                      </c:pt>
                      <c:pt idx="6">
                        <c:v>2013</c:v>
                      </c:pt>
                      <c:pt idx="7">
                        <c:v>2018</c:v>
                      </c:pt>
                    </c:strCache>
                  </c:strRef>
                </c:cat>
                <c:val>
                  <c:numRef>
                    <c:extLst xmlns:c16r2="http://schemas.microsoft.com/office/drawing/2015/06/chart">
                      <c:ext uri="{02D57815-91ED-43cb-92C2-25804820EDAC}">
                        <c15:formulaRef>
                          <c15:sqref>r_ppp_vote!$C$2:$J$2</c15:sqref>
                        </c15:formulaRef>
                      </c:ext>
                    </c:extLst>
                    <c:numCache>
                      <c:formatCode>General</c:formatCode>
                      <c:ptCount val="8"/>
                      <c:pt idx="0">
                        <c:v>0.3023315966129303</c:v>
                      </c:pt>
                      <c:pt idx="1">
                        <c:v>0.46627819538116455</c:v>
                      </c:pt>
                      <c:pt idx="2">
                        <c:v>0.4345475435256958</c:v>
                      </c:pt>
                      <c:pt idx="3">
                        <c:v>0.14365674555301666</c:v>
                      </c:pt>
                      <c:pt idx="4">
                        <c:v>0.357657790184021</c:v>
                      </c:pt>
                      <c:pt idx="5">
                        <c:v>0.66441541910171509</c:v>
                      </c:pt>
                      <c:pt idx="6">
                        <c:v>0.27229946851730347</c:v>
                      </c:pt>
                      <c:pt idx="7">
                        <c:v>7.0053495466709137E-2</c:v>
                      </c:pt>
                    </c:numCache>
                  </c:numRef>
                </c:val>
                <c:extLst xmlns:c16r2="http://schemas.microsoft.com/office/drawing/2015/06/chart">
                  <c:ext xmlns:c16="http://schemas.microsoft.com/office/drawing/2014/chart" uri="{C3380CC4-5D6E-409C-BE32-E72D297353CC}">
                    <c16:uniqueId val="{00000000-22D8-4063-B2B2-A9316A222768}"/>
                  </c:ext>
                </c:extLst>
              </c15:ser>
            </c15:filteredBarSeries>
            <c15:filteredBarSeries>
              <c15:ser>
                <c:idx val="1"/>
                <c:order val="1"/>
                <c:tx>
                  <c:strRef>
                    <c:extLst xmlns:c16r2="http://schemas.microsoft.com/office/drawing/2015/06/chart" xmlns:c15="http://schemas.microsoft.com/office/drawing/2012/chart">
                      <c:ext xmlns:c15="http://schemas.microsoft.com/office/drawing/2012/chart" uri="{02D57815-91ED-43cb-92C2-25804820EDAC}">
                        <c15:formulaRef>
                          <c15:sqref>r_ppp_vote!$B$3</c15:sqref>
                        </c15:formulaRef>
                      </c:ext>
                    </c:extLst>
                    <c:strCache>
                      <c:ptCount val="1"/>
                      <c:pt idx="0">
                        <c:v>Autres</c:v>
                      </c:pt>
                    </c:strCache>
                  </c:strRef>
                </c:tx>
                <c:spPr>
                  <a:solidFill>
                    <a:schemeClr val="accent2"/>
                  </a:solidFill>
                  <a:ln>
                    <a:no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r_ppp_vote!$C$1:$J$1</c15:sqref>
                        </c15:formulaRef>
                      </c:ext>
                    </c:extLst>
                    <c:strCache>
                      <c:ptCount val="8"/>
                      <c:pt idx="0">
                        <c:v>1970</c:v>
                      </c:pt>
                      <c:pt idx="1">
                        <c:v>1977</c:v>
                      </c:pt>
                      <c:pt idx="2">
                        <c:v>1988</c:v>
                      </c:pt>
                      <c:pt idx="3">
                        <c:v>1997</c:v>
                      </c:pt>
                      <c:pt idx="4">
                        <c:v>2002</c:v>
                      </c:pt>
                      <c:pt idx="5">
                        <c:v>2008</c:v>
                      </c:pt>
                      <c:pt idx="6">
                        <c:v>2013</c:v>
                      </c:pt>
                      <c:pt idx="7">
                        <c:v>2018</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r_ppp_vote!$C$3:$J$3</c15:sqref>
                        </c15:formulaRef>
                      </c:ext>
                    </c:extLst>
                    <c:numCache>
                      <c:formatCode>General</c:formatCode>
                      <c:ptCount val="8"/>
                      <c:pt idx="0">
                        <c:v>0.30949616432189941</c:v>
                      </c:pt>
                      <c:pt idx="1">
                        <c:v>0.53792876005172729</c:v>
                      </c:pt>
                      <c:pt idx="2">
                        <c:v>0.19621160626411438</c:v>
                      </c:pt>
                      <c:pt idx="3">
                        <c:v>0.10042649507522583</c:v>
                      </c:pt>
                      <c:pt idx="4">
                        <c:v>0.42733091115951538</c:v>
                      </c:pt>
                      <c:pt idx="5">
                        <c:v>0.33255305886268616</c:v>
                      </c:pt>
                      <c:pt idx="6">
                        <c:v>9.6028804779052734E-2</c:v>
                      </c:pt>
                      <c:pt idx="7">
                        <c:v>2.4657450616359711E-2</c:v>
                      </c:pt>
                    </c:numCache>
                  </c:numRef>
                </c:val>
                <c:extLst xmlns:c16r2="http://schemas.microsoft.com/office/drawing/2015/06/chart" xmlns:c15="http://schemas.microsoft.com/office/drawing/2012/chart">
                  <c:ext xmlns:c16="http://schemas.microsoft.com/office/drawing/2014/chart" uri="{C3380CC4-5D6E-409C-BE32-E72D297353CC}">
                    <c16:uniqueId val="{00000007-6C2F-4875-8D0B-EBAD1B41A4FE}"/>
                  </c:ext>
                </c:extLst>
              </c15:ser>
            </c15:filteredBarSeries>
          </c:ext>
        </c:extLst>
      </c:barChart>
      <c:catAx>
        <c:axId val="14873162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87316768"/>
        <c:crosses val="autoZero"/>
        <c:auto val="1"/>
        <c:lblAlgn val="ctr"/>
        <c:lblOffset val="100"/>
        <c:noMultiLvlLbl val="0"/>
      </c:catAx>
      <c:valAx>
        <c:axId val="14873167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87316224"/>
        <c:crosses val="autoZero"/>
        <c:crossBetween val="between"/>
      </c:valAx>
      <c:spPr>
        <a:noFill/>
        <a:ln>
          <a:solidFill>
            <a:sysClr val="windowText" lastClr="000000"/>
          </a:solidFill>
        </a:ln>
        <a:effectLst/>
      </c:spPr>
    </c:plotArea>
    <c:legend>
      <c:legendPos val="b"/>
      <c:layout>
        <c:manualLayout>
          <c:xMode val="edge"/>
          <c:yMode val="edge"/>
          <c:x val="0.43979183100942598"/>
          <c:y val="0.10272016304159599"/>
          <c:w val="0.53422204512840898"/>
          <c:h val="0.101528679854437"/>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A2 - Composition de la population pakistanaise par région</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98E-2"/>
          <c:w val="0.91062130312926604"/>
          <c:h val="0.57873665847171596"/>
        </c:manualLayout>
      </c:layout>
      <c:areaChart>
        <c:grouping val="percentStacked"/>
        <c:varyColors val="0"/>
        <c:ser>
          <c:idx val="4"/>
          <c:order val="0"/>
          <c:tx>
            <c:v>Pendjab (rural)</c:v>
          </c:tx>
          <c:spPr>
            <a:solidFill>
              <a:schemeClr val="accent6"/>
            </a:solidFill>
            <a:ln>
              <a:solidFill>
                <a:schemeClr val="accent6"/>
              </a:solidFill>
            </a:ln>
            <a:effectLst/>
          </c:spPr>
          <c:cat>
            <c:numRef>
              <c:f>r_des_reg!$A$2:$A$39</c:f>
              <c:numCache>
                <c:formatCode>General</c:formatCode>
                <c:ptCount val="3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numCache>
            </c:numRef>
          </c:cat>
          <c:val>
            <c:numRef>
              <c:f>r_des_reg!$F$2:$F$39</c:f>
              <c:numCache>
                <c:formatCode>General</c:formatCode>
                <c:ptCount val="38"/>
                <c:pt idx="0">
                  <c:v>0.41902798875542963</c:v>
                </c:pt>
                <c:pt idx="1">
                  <c:v>0.41680717619188795</c:v>
                </c:pt>
                <c:pt idx="2">
                  <c:v>0.41472618787800558</c:v>
                </c:pt>
                <c:pt idx="3">
                  <c:v>0.41277215108251192</c:v>
                </c:pt>
                <c:pt idx="4">
                  <c:v>0.41093378989010049</c:v>
                </c:pt>
                <c:pt idx="5">
                  <c:v>0.40920122826831085</c:v>
                </c:pt>
                <c:pt idx="6">
                  <c:v>0.40756546033065261</c:v>
                </c:pt>
                <c:pt idx="7">
                  <c:v>0.40601871928890199</c:v>
                </c:pt>
                <c:pt idx="8">
                  <c:v>0.40455380915972572</c:v>
                </c:pt>
                <c:pt idx="9">
                  <c:v>0.40316449020641754</c:v>
                </c:pt>
                <c:pt idx="10">
                  <c:v>0.40184506063094055</c:v>
                </c:pt>
                <c:pt idx="11">
                  <c:v>0.40059032073874234</c:v>
                </c:pt>
                <c:pt idx="12">
                  <c:v>0.39939562514897725</c:v>
                </c:pt>
                <c:pt idx="13">
                  <c:v>0.39825684428454067</c:v>
                </c:pt>
                <c:pt idx="14">
                  <c:v>0.39717003989568206</c:v>
                </c:pt>
                <c:pt idx="15">
                  <c:v>0.39613180720955726</c:v>
                </c:pt>
                <c:pt idx="16">
                  <c:v>0.39513893753406931</c:v>
                </c:pt>
                <c:pt idx="17">
                  <c:v>0.39418855135741554</c:v>
                </c:pt>
                <c:pt idx="18">
                  <c:v>0.39349335417128417</c:v>
                </c:pt>
                <c:pt idx="19">
                  <c:v>0.39273801609995701</c:v>
                </c:pt>
                <c:pt idx="20">
                  <c:v>0.39191449510271131</c:v>
                </c:pt>
                <c:pt idx="21">
                  <c:v>0.39101290686329299</c:v>
                </c:pt>
                <c:pt idx="22">
                  <c:v>0.3900217993911419</c:v>
                </c:pt>
                <c:pt idx="23">
                  <c:v>0.38892706935463695</c:v>
                </c:pt>
                <c:pt idx="24">
                  <c:v>0.38771156938968054</c:v>
                </c:pt>
                <c:pt idx="25">
                  <c:v>0.38635411256392788</c:v>
                </c:pt>
                <c:pt idx="26">
                  <c:v>0.38482840768459847</c:v>
                </c:pt>
                <c:pt idx="27">
                  <c:v>0.383100932831553</c:v>
                </c:pt>
                <c:pt idx="28">
                  <c:v>0.38112897485515529</c:v>
                </c:pt>
                <c:pt idx="29">
                  <c:v>0.37885662380528484</c:v>
                </c:pt>
                <c:pt idx="30">
                  <c:v>0.37620958126122722</c:v>
                </c:pt>
                <c:pt idx="31">
                  <c:v>0.37308684480661247</c:v>
                </c:pt>
                <c:pt idx="32">
                  <c:v>0.36934749776651521</c:v>
                </c:pt>
                <c:pt idx="33">
                  <c:v>0.36478900680112469</c:v>
                </c:pt>
                <c:pt idx="34">
                  <c:v>0.35910893312143782</c:v>
                </c:pt>
                <c:pt idx="35">
                  <c:v>0.35183539013744491</c:v>
                </c:pt>
                <c:pt idx="36">
                  <c:v>0.34218824006604803</c:v>
                </c:pt>
                <c:pt idx="37">
                  <c:v>0.33258061117505067</c:v>
                </c:pt>
              </c:numCache>
            </c:numRef>
          </c:val>
          <c:extLst xmlns:c16r2="http://schemas.microsoft.com/office/drawing/2015/06/chart">
            <c:ext xmlns:c16="http://schemas.microsoft.com/office/drawing/2014/chart" uri="{C3380CC4-5D6E-409C-BE32-E72D297353CC}">
              <c16:uniqueId val="{00000020-AB4D-486A-B7CA-85B1D92CFE56}"/>
            </c:ext>
          </c:extLst>
        </c:ser>
        <c:ser>
          <c:idx val="5"/>
          <c:order val="1"/>
          <c:tx>
            <c:v>Pendjab (urbain)</c:v>
          </c:tx>
          <c:spPr>
            <a:solidFill>
              <a:schemeClr val="accent6">
                <a:lumMod val="60000"/>
                <a:lumOff val="40000"/>
              </a:schemeClr>
            </a:solidFill>
            <a:ln>
              <a:solidFill>
                <a:schemeClr val="accent6">
                  <a:lumMod val="60000"/>
                  <a:lumOff val="40000"/>
                </a:schemeClr>
              </a:solidFill>
            </a:ln>
            <a:effectLst/>
          </c:spPr>
          <c:cat>
            <c:numRef>
              <c:f>r_des_reg!$A$2:$A$39</c:f>
              <c:numCache>
                <c:formatCode>General</c:formatCode>
                <c:ptCount val="3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numCache>
            </c:numRef>
          </c:cat>
          <c:val>
            <c:numRef>
              <c:f>r_des_reg!$G$2:$G$39</c:f>
              <c:numCache>
                <c:formatCode>General</c:formatCode>
                <c:ptCount val="38"/>
                <c:pt idx="0">
                  <c:v>0.15972190404246886</c:v>
                </c:pt>
                <c:pt idx="1">
                  <c:v>0.16147381317955825</c:v>
                </c:pt>
                <c:pt idx="2">
                  <c:v>0.16311546560344617</c:v>
                </c:pt>
                <c:pt idx="3">
                  <c:v>0.1646569247633638</c:v>
                </c:pt>
                <c:pt idx="4">
                  <c:v>0.16610708988947909</c:v>
                </c:pt>
                <c:pt idx="5">
                  <c:v>0.16747387871940153</c:v>
                </c:pt>
                <c:pt idx="6">
                  <c:v>0.16876422873532312</c:v>
                </c:pt>
                <c:pt idx="7">
                  <c:v>0.16998442899621483</c:v>
                </c:pt>
                <c:pt idx="8">
                  <c:v>0.17113999843812891</c:v>
                </c:pt>
                <c:pt idx="9">
                  <c:v>0.17223597592339246</c:v>
                </c:pt>
                <c:pt idx="10">
                  <c:v>0.17327685643848253</c:v>
                </c:pt>
                <c:pt idx="11">
                  <c:v>0.17426666906872745</c:v>
                </c:pt>
                <c:pt idx="12">
                  <c:v>0.17520908101068394</c:v>
                </c:pt>
                <c:pt idx="13">
                  <c:v>0.17610745254991703</c:v>
                </c:pt>
                <c:pt idx="14">
                  <c:v>0.17696475512953044</c:v>
                </c:pt>
                <c:pt idx="15">
                  <c:v>0.1777837748699205</c:v>
                </c:pt>
                <c:pt idx="16">
                  <c:v>0.17856700956742796</c:v>
                </c:pt>
                <c:pt idx="17">
                  <c:v>0.17931679774433285</c:v>
                </c:pt>
                <c:pt idx="18">
                  <c:v>0.17964781277776137</c:v>
                </c:pt>
                <c:pt idx="19">
                  <c:v>0.18000743877542177</c:v>
                </c:pt>
                <c:pt idx="20">
                  <c:v>0.18039960543996622</c:v>
                </c:pt>
                <c:pt idx="21">
                  <c:v>0.18082883947701636</c:v>
                </c:pt>
                <c:pt idx="22">
                  <c:v>0.18130074951939423</c:v>
                </c:pt>
                <c:pt idx="23">
                  <c:v>0.181821998841426</c:v>
                </c:pt>
                <c:pt idx="24">
                  <c:v>0.18240075206051728</c:v>
                </c:pt>
                <c:pt idx="25">
                  <c:v>0.183047063657231</c:v>
                </c:pt>
                <c:pt idx="26">
                  <c:v>0.18377355269078041</c:v>
                </c:pt>
                <c:pt idx="27">
                  <c:v>0.18459604177748823</c:v>
                </c:pt>
                <c:pt idx="28">
                  <c:v>0.18553497537808486</c:v>
                </c:pt>
                <c:pt idx="29">
                  <c:v>0.18661693897903942</c:v>
                </c:pt>
                <c:pt idx="30">
                  <c:v>0.18787730923873672</c:v>
                </c:pt>
                <c:pt idx="31">
                  <c:v>0.18936417773093547</c:v>
                </c:pt>
                <c:pt idx="32">
                  <c:v>0.1911446125455635</c:v>
                </c:pt>
                <c:pt idx="33">
                  <c:v>0.19331513358745561</c:v>
                </c:pt>
                <c:pt idx="34">
                  <c:v>0.1960196244464015</c:v>
                </c:pt>
                <c:pt idx="35">
                  <c:v>0.19948282433106271</c:v>
                </c:pt>
                <c:pt idx="36">
                  <c:v>0.20407603826825144</c:v>
                </c:pt>
                <c:pt idx="37">
                  <c:v>0.20863385977108426</c:v>
                </c:pt>
              </c:numCache>
            </c:numRef>
          </c:val>
          <c:extLst xmlns:c16r2="http://schemas.microsoft.com/office/drawing/2015/06/chart">
            <c:ext xmlns:c16="http://schemas.microsoft.com/office/drawing/2014/chart" uri="{C3380CC4-5D6E-409C-BE32-E72D297353CC}">
              <c16:uniqueId val="{00000021-AB4D-486A-B7CA-85B1D92CFE56}"/>
            </c:ext>
          </c:extLst>
        </c:ser>
        <c:ser>
          <c:idx val="6"/>
          <c:order val="2"/>
          <c:tx>
            <c:v>Sindh (rural)</c:v>
          </c:tx>
          <c:spPr>
            <a:solidFill>
              <a:srgbClr val="C00000"/>
            </a:solidFill>
            <a:ln>
              <a:solidFill>
                <a:srgbClr val="C00000"/>
              </a:solidFill>
            </a:ln>
            <a:effectLst/>
          </c:spPr>
          <c:cat>
            <c:numRef>
              <c:f>r_des_reg!$A$2:$A$39</c:f>
              <c:numCache>
                <c:formatCode>General</c:formatCode>
                <c:ptCount val="3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numCache>
            </c:numRef>
          </c:cat>
          <c:val>
            <c:numRef>
              <c:f>r_des_reg!$H$2:$H$39</c:f>
              <c:numCache>
                <c:formatCode>General</c:formatCode>
                <c:ptCount val="38"/>
                <c:pt idx="0">
                  <c:v>0.13199111896672447</c:v>
                </c:pt>
                <c:pt idx="1">
                  <c:v>0.1310552256661435</c:v>
                </c:pt>
                <c:pt idx="2">
                  <c:v>0.13017825291338436</c:v>
                </c:pt>
                <c:pt idx="3">
                  <c:v>0.12935478419801619</c:v>
                </c:pt>
                <c:pt idx="4">
                  <c:v>0.12858006725709667</c:v>
                </c:pt>
                <c:pt idx="5">
                  <c:v>0.12784992859382777</c:v>
                </c:pt>
                <c:pt idx="6">
                  <c:v>0.12716058813464029</c:v>
                </c:pt>
                <c:pt idx="7">
                  <c:v>0.12650875805550155</c:v>
                </c:pt>
                <c:pt idx="8">
                  <c:v>0.12589142017295407</c:v>
                </c:pt>
                <c:pt idx="9">
                  <c:v>0.1253059343367709</c:v>
                </c:pt>
                <c:pt idx="10">
                  <c:v>0.12474989796577206</c:v>
                </c:pt>
                <c:pt idx="11">
                  <c:v>0.12422112642496359</c:v>
                </c:pt>
                <c:pt idx="12">
                  <c:v>0.12371766182068471</c:v>
                </c:pt>
                <c:pt idx="13">
                  <c:v>0.1232377545342629</c:v>
                </c:pt>
                <c:pt idx="14">
                  <c:v>0.12277975721647576</c:v>
                </c:pt>
                <c:pt idx="15">
                  <c:v>0.1223422259131411</c:v>
                </c:pt>
                <c:pt idx="16">
                  <c:v>0.12192381145849784</c:v>
                </c:pt>
                <c:pt idx="17">
                  <c:v>0.12152328795995149</c:v>
                </c:pt>
                <c:pt idx="18">
                  <c:v>0.12168591234885481</c:v>
                </c:pt>
                <c:pt idx="19">
                  <c:v>0.12186259075624244</c:v>
                </c:pt>
                <c:pt idx="20">
                  <c:v>0.12205526296123413</c:v>
                </c:pt>
                <c:pt idx="21">
                  <c:v>0.12226613652527948</c:v>
                </c:pt>
                <c:pt idx="22">
                  <c:v>0.12249798110563835</c:v>
                </c:pt>
                <c:pt idx="23">
                  <c:v>0.12275406556978721</c:v>
                </c:pt>
                <c:pt idx="24">
                  <c:v>0.1230384011108057</c:v>
                </c:pt>
                <c:pt idx="25">
                  <c:v>0.12335592433617797</c:v>
                </c:pt>
                <c:pt idx="26">
                  <c:v>0.12371284402885852</c:v>
                </c:pt>
                <c:pt idx="27">
                  <c:v>0.12411692105033527</c:v>
                </c:pt>
                <c:pt idx="28">
                  <c:v>0.12457820928644495</c:v>
                </c:pt>
                <c:pt idx="29">
                  <c:v>0.12510976666249587</c:v>
                </c:pt>
                <c:pt idx="30">
                  <c:v>0.12572897335993583</c:v>
                </c:pt>
                <c:pt idx="31">
                  <c:v>0.12645945626485858</c:v>
                </c:pt>
                <c:pt idx="32">
                  <c:v>0.12733416264283809</c:v>
                </c:pt>
                <c:pt idx="33">
                  <c:v>0.12840051946340983</c:v>
                </c:pt>
                <c:pt idx="34">
                  <c:v>0.12972920425431042</c:v>
                </c:pt>
                <c:pt idx="35">
                  <c:v>0.13143063393353352</c:v>
                </c:pt>
                <c:pt idx="36">
                  <c:v>0.13368746317135918</c:v>
                </c:pt>
                <c:pt idx="37">
                  <c:v>0.13589111114427505</c:v>
                </c:pt>
              </c:numCache>
            </c:numRef>
          </c:val>
          <c:extLst xmlns:c16r2="http://schemas.microsoft.com/office/drawing/2015/06/chart">
            <c:ext xmlns:c16="http://schemas.microsoft.com/office/drawing/2014/chart" uri="{C3380CC4-5D6E-409C-BE32-E72D297353CC}">
              <c16:uniqueId val="{00000022-AB4D-486A-B7CA-85B1D92CFE56}"/>
            </c:ext>
          </c:extLst>
        </c:ser>
        <c:ser>
          <c:idx val="7"/>
          <c:order val="3"/>
          <c:tx>
            <c:v>Sindh (urbain)</c:v>
          </c:tx>
          <c:spPr>
            <a:solidFill>
              <a:srgbClr val="FF0000"/>
            </a:solidFill>
            <a:ln>
              <a:solidFill>
                <a:srgbClr val="FF0000"/>
              </a:solidFill>
            </a:ln>
            <a:effectLst/>
          </c:spPr>
          <c:cat>
            <c:numRef>
              <c:f>r_des_reg!$A$2:$A$39</c:f>
              <c:numCache>
                <c:formatCode>General</c:formatCode>
                <c:ptCount val="3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numCache>
            </c:numRef>
          </c:cat>
          <c:val>
            <c:numRef>
              <c:f>r_des_reg!$I$2:$I$39</c:f>
              <c:numCache>
                <c:formatCode>General</c:formatCode>
                <c:ptCount val="38"/>
                <c:pt idx="0">
                  <c:v>0.10087566005166064</c:v>
                </c:pt>
                <c:pt idx="1">
                  <c:v>0.10219226353812157</c:v>
                </c:pt>
                <c:pt idx="2">
                  <c:v>0.10342600459228031</c:v>
                </c:pt>
                <c:pt idx="3">
                  <c:v>0.10458444971661468</c:v>
                </c:pt>
                <c:pt idx="4">
                  <c:v>0.10567428674404812</c:v>
                </c:pt>
                <c:pt idx="5">
                  <c:v>0.10670146109174618</c:v>
                </c:pt>
                <c:pt idx="6">
                  <c:v>0.10767119297302143</c:v>
                </c:pt>
                <c:pt idx="7">
                  <c:v>0.10858820243604882</c:v>
                </c:pt>
                <c:pt idx="8">
                  <c:v>0.10945664326123621</c:v>
                </c:pt>
                <c:pt idx="9">
                  <c:v>0.11028029772346362</c:v>
                </c:pt>
                <c:pt idx="10">
                  <c:v>0.11106254403191926</c:v>
                </c:pt>
                <c:pt idx="11">
                  <c:v>0.11180641298759958</c:v>
                </c:pt>
                <c:pt idx="12">
                  <c:v>0.11251466047702861</c:v>
                </c:pt>
                <c:pt idx="13">
                  <c:v>0.11318980782814352</c:v>
                </c:pt>
                <c:pt idx="14">
                  <c:v>0.11383409344134485</c:v>
                </c:pt>
                <c:pt idx="15">
                  <c:v>0.11444960723874954</c:v>
                </c:pt>
                <c:pt idx="16">
                  <c:v>0.11503822768236954</c:v>
                </c:pt>
                <c:pt idx="17">
                  <c:v>0.11560161791421707</c:v>
                </c:pt>
                <c:pt idx="18">
                  <c:v>0.11593476933900622</c:v>
                </c:pt>
                <c:pt idx="19">
                  <c:v>0.1162967207773566</c:v>
                </c:pt>
                <c:pt idx="20">
                  <c:v>0.1166914095263383</c:v>
                </c:pt>
                <c:pt idx="21">
                  <c:v>0.11712342326530649</c:v>
                </c:pt>
                <c:pt idx="22">
                  <c:v>0.11759837928295408</c:v>
                </c:pt>
                <c:pt idx="23">
                  <c:v>0.11812299304397145</c:v>
                </c:pt>
                <c:pt idx="24">
                  <c:v>0.11870548186483919</c:v>
                </c:pt>
                <c:pt idx="25">
                  <c:v>0.11935597105443096</c:v>
                </c:pt>
                <c:pt idx="26">
                  <c:v>0.12008714332957193</c:v>
                </c:pt>
                <c:pt idx="27">
                  <c:v>0.12091494794272235</c:v>
                </c:pt>
                <c:pt idx="28">
                  <c:v>0.12185994242897584</c:v>
                </c:pt>
                <c:pt idx="29">
                  <c:v>0.12294889018479088</c:v>
                </c:pt>
                <c:pt idx="30">
                  <c:v>0.12421739622749185</c:v>
                </c:pt>
                <c:pt idx="31">
                  <c:v>0.12571386256549383</c:v>
                </c:pt>
                <c:pt idx="32">
                  <c:v>0.1275057952330628</c:v>
                </c:pt>
                <c:pt idx="33">
                  <c:v>0.1296903221335293</c:v>
                </c:pt>
                <c:pt idx="34">
                  <c:v>0.13241227692914373</c:v>
                </c:pt>
                <c:pt idx="35">
                  <c:v>0.13589784002618416</c:v>
                </c:pt>
                <c:pt idx="36">
                  <c:v>0.1405207509928762</c:v>
                </c:pt>
                <c:pt idx="37">
                  <c:v>0.14520268814916995</c:v>
                </c:pt>
              </c:numCache>
            </c:numRef>
          </c:val>
          <c:extLst xmlns:c16r2="http://schemas.microsoft.com/office/drawing/2015/06/chart">
            <c:ext xmlns:c16="http://schemas.microsoft.com/office/drawing/2014/chart" uri="{C3380CC4-5D6E-409C-BE32-E72D297353CC}">
              <c16:uniqueId val="{00000023-AB4D-486A-B7CA-85B1D92CFE56}"/>
            </c:ext>
          </c:extLst>
        </c:ser>
        <c:ser>
          <c:idx val="2"/>
          <c:order val="4"/>
          <c:tx>
            <c:v>NWFP (rural)</c:v>
          </c:tx>
          <c:spPr>
            <a:solidFill>
              <a:schemeClr val="accent4"/>
            </a:solidFill>
            <a:ln>
              <a:solidFill>
                <a:schemeClr val="accent4"/>
              </a:solidFill>
            </a:ln>
            <a:effectLst/>
          </c:spPr>
          <c:cat>
            <c:numRef>
              <c:f>r_des_reg!$A$2:$A$39</c:f>
              <c:numCache>
                <c:formatCode>General</c:formatCode>
                <c:ptCount val="3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numCache>
            </c:numRef>
          </c:cat>
          <c:val>
            <c:numRef>
              <c:f>r_des_reg!$D$2:$D$39</c:f>
              <c:numCache>
                <c:formatCode>General</c:formatCode>
                <c:ptCount val="38"/>
                <c:pt idx="0">
                  <c:v>0.11498129054099565</c:v>
                </c:pt>
                <c:pt idx="1">
                  <c:v>0.1149738548564468</c:v>
                </c:pt>
                <c:pt idx="2">
                  <c:v>0.11496689774850931</c:v>
                </c:pt>
                <c:pt idx="3">
                  <c:v>0.11496035495985467</c:v>
                </c:pt>
                <c:pt idx="4">
                  <c:v>0.11495418969042126</c:v>
                </c:pt>
                <c:pt idx="5">
                  <c:v>0.11494839827954588</c:v>
                </c:pt>
                <c:pt idx="6">
                  <c:v>0.11494291191017461</c:v>
                </c:pt>
                <c:pt idx="7">
                  <c:v>0.1149377421426237</c:v>
                </c:pt>
                <c:pt idx="8">
                  <c:v>0.11493282835407186</c:v>
                </c:pt>
                <c:pt idx="9">
                  <c:v>0.1149281766614238</c:v>
                </c:pt>
                <c:pt idx="10">
                  <c:v>0.11492376729497569</c:v>
                </c:pt>
                <c:pt idx="11">
                  <c:v>0.1149195659933676</c:v>
                </c:pt>
                <c:pt idx="12">
                  <c:v>0.11491555781545076</c:v>
                </c:pt>
                <c:pt idx="13">
                  <c:v>0.11491175270996085</c:v>
                </c:pt>
                <c:pt idx="14">
                  <c:v>0.11490810615106821</c:v>
                </c:pt>
                <c:pt idx="15">
                  <c:v>0.11490462995912429</c:v>
                </c:pt>
                <c:pt idx="16">
                  <c:v>0.11490130565079397</c:v>
                </c:pt>
                <c:pt idx="17">
                  <c:v>0.11489817864373923</c:v>
                </c:pt>
                <c:pt idx="18">
                  <c:v>0.11468751835516916</c:v>
                </c:pt>
                <c:pt idx="19">
                  <c:v>0.1144586343419888</c:v>
                </c:pt>
                <c:pt idx="20">
                  <c:v>0.11420908843993026</c:v>
                </c:pt>
                <c:pt idx="21">
                  <c:v>0.11393588770752477</c:v>
                </c:pt>
                <c:pt idx="22">
                  <c:v>0.11363556000395221</c:v>
                </c:pt>
                <c:pt idx="23">
                  <c:v>0.11330383234864366</c:v>
                </c:pt>
                <c:pt idx="24">
                  <c:v>0.11293550870723715</c:v>
                </c:pt>
                <c:pt idx="25">
                  <c:v>0.11252416938191752</c:v>
                </c:pt>
                <c:pt idx="26">
                  <c:v>0.11206184630608872</c:v>
                </c:pt>
                <c:pt idx="27">
                  <c:v>0.11153838330796795</c:v>
                </c:pt>
                <c:pt idx="28">
                  <c:v>0.11094083602455131</c:v>
                </c:pt>
                <c:pt idx="29">
                  <c:v>0.1102522629347234</c:v>
                </c:pt>
                <c:pt idx="30">
                  <c:v>0.10945014995857402</c:v>
                </c:pt>
                <c:pt idx="31">
                  <c:v>0.10850389110944286</c:v>
                </c:pt>
                <c:pt idx="32">
                  <c:v>0.10737078584110173</c:v>
                </c:pt>
                <c:pt idx="33">
                  <c:v>0.10598946097565871</c:v>
                </c:pt>
                <c:pt idx="34">
                  <c:v>0.10426827230260666</c:v>
                </c:pt>
                <c:pt idx="35">
                  <c:v>0.10206422698506493</c:v>
                </c:pt>
                <c:pt idx="36">
                  <c:v>9.914083272251685E-2</c:v>
                </c:pt>
                <c:pt idx="37">
                  <c:v>9.6236062519151247E-2</c:v>
                </c:pt>
              </c:numCache>
            </c:numRef>
          </c:val>
          <c:extLst xmlns:c16r2="http://schemas.microsoft.com/office/drawing/2015/06/chart">
            <c:ext xmlns:c16="http://schemas.microsoft.com/office/drawing/2014/chart" uri="{C3380CC4-5D6E-409C-BE32-E72D297353CC}">
              <c16:uniqueId val="{0000001D-AB4D-486A-B7CA-85B1D92CFE56}"/>
            </c:ext>
          </c:extLst>
        </c:ser>
        <c:ser>
          <c:idx val="0"/>
          <c:order val="5"/>
          <c:tx>
            <c:v>NWFP (urbain)</c:v>
          </c:tx>
          <c:spPr>
            <a:solidFill>
              <a:schemeClr val="accent4">
                <a:lumMod val="60000"/>
                <a:lumOff val="40000"/>
              </a:schemeClr>
            </a:solidFill>
            <a:ln>
              <a:solidFill>
                <a:schemeClr val="accent4">
                  <a:lumMod val="60000"/>
                  <a:lumOff val="40000"/>
                </a:schemeClr>
              </a:solidFill>
            </a:ln>
            <a:effectLst/>
          </c:spPr>
          <c:cat>
            <c:numRef>
              <c:f>r_des_reg!$A$2:$A$39</c:f>
              <c:numCache>
                <c:formatCode>General</c:formatCode>
                <c:ptCount val="3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numCache>
            </c:numRef>
          </c:cat>
          <c:val>
            <c:numRef>
              <c:f>r_des_reg!$E$2:$E$39</c:f>
              <c:numCache>
                <c:formatCode>General</c:formatCode>
                <c:ptCount val="38"/>
                <c:pt idx="0">
                  <c:v>2.038373310416559E-2</c:v>
                </c:pt>
                <c:pt idx="1">
                  <c:v>2.0646588509871267E-2</c:v>
                </c:pt>
                <c:pt idx="2">
                  <c:v>2.0892900735353815E-2</c:v>
                </c:pt>
                <c:pt idx="3">
                  <c:v>2.1124180361585889E-2</c:v>
                </c:pt>
                <c:pt idx="4">
                  <c:v>2.1341762593703201E-2</c:v>
                </c:pt>
                <c:pt idx="5">
                  <c:v>2.1546834477248727E-2</c:v>
                </c:pt>
                <c:pt idx="6">
                  <c:v>2.174043812689954E-2</c:v>
                </c:pt>
                <c:pt idx="7">
                  <c:v>2.1923515964995203E-2</c:v>
                </c:pt>
                <c:pt idx="8">
                  <c:v>2.2096897201102323E-2</c:v>
                </c:pt>
                <c:pt idx="9">
                  <c:v>2.2261337011612047E-2</c:v>
                </c:pt>
                <c:pt idx="10">
                  <c:v>2.2417509843032552E-2</c:v>
                </c:pt>
                <c:pt idx="11">
                  <c:v>2.2566020748229072E-2</c:v>
                </c:pt>
                <c:pt idx="12">
                  <c:v>2.2707419931884954E-2</c:v>
                </c:pt>
                <c:pt idx="13">
                  <c:v>2.2842210819671797E-2</c:v>
                </c:pt>
                <c:pt idx="14">
                  <c:v>2.2970840233215807E-2</c:v>
                </c:pt>
                <c:pt idx="15">
                  <c:v>2.3093725468290759E-2</c:v>
                </c:pt>
                <c:pt idx="16">
                  <c:v>2.3211241536799956E-2</c:v>
                </c:pt>
                <c:pt idx="17">
                  <c:v>2.3323731350808431E-2</c:v>
                </c:pt>
                <c:pt idx="18">
                  <c:v>2.332831260301205E-2</c:v>
                </c:pt>
                <c:pt idx="19">
                  <c:v>2.3333288420142633E-2</c:v>
                </c:pt>
                <c:pt idx="20">
                  <c:v>2.3338718897807861E-2</c:v>
                </c:pt>
                <c:pt idx="21">
                  <c:v>2.334465648255234E-2</c:v>
                </c:pt>
                <c:pt idx="22">
                  <c:v>2.3351187646700487E-2</c:v>
                </c:pt>
                <c:pt idx="23">
                  <c:v>2.3358401659072735E-2</c:v>
                </c:pt>
                <c:pt idx="24">
                  <c:v>2.336641151674838E-2</c:v>
                </c:pt>
                <c:pt idx="25">
                  <c:v>2.337535446674497E-2</c:v>
                </c:pt>
                <c:pt idx="26">
                  <c:v>2.3385410871400284E-2</c:v>
                </c:pt>
                <c:pt idx="27">
                  <c:v>2.3396791839517241E-2</c:v>
                </c:pt>
                <c:pt idx="28">
                  <c:v>2.3409786386916695E-2</c:v>
                </c:pt>
                <c:pt idx="29">
                  <c:v>2.342476042479132E-2</c:v>
                </c:pt>
                <c:pt idx="30">
                  <c:v>2.3442203555029805E-2</c:v>
                </c:pt>
                <c:pt idx="31">
                  <c:v>2.3462781349973299E-2</c:v>
                </c:pt>
                <c:pt idx="32">
                  <c:v>2.3487420399854266E-2</c:v>
                </c:pt>
                <c:pt idx="33">
                  <c:v>2.3517461343444703E-2</c:v>
                </c:pt>
                <c:pt idx="34">
                  <c:v>2.3554888643610331E-2</c:v>
                </c:pt>
                <c:pt idx="35">
                  <c:v>2.3602815676230182E-2</c:v>
                </c:pt>
                <c:pt idx="36">
                  <c:v>2.3666591612092409E-2</c:v>
                </c:pt>
                <c:pt idx="37">
                  <c:v>2.3714497489651556E-2</c:v>
                </c:pt>
              </c:numCache>
            </c:numRef>
          </c:val>
          <c:extLst xmlns:c16r2="http://schemas.microsoft.com/office/drawing/2015/06/chart">
            <c:ext xmlns:c16="http://schemas.microsoft.com/office/drawing/2014/chart" uri="{C3380CC4-5D6E-409C-BE32-E72D297353CC}">
              <c16:uniqueId val="{0000001F-AB4D-486A-B7CA-85B1D92CFE56}"/>
            </c:ext>
          </c:extLst>
        </c:ser>
        <c:ser>
          <c:idx val="1"/>
          <c:order val="6"/>
          <c:tx>
            <c:v>Baloutchistan (rural)</c:v>
          </c:tx>
          <c:spPr>
            <a:solidFill>
              <a:schemeClr val="accent5"/>
            </a:solidFill>
            <a:ln>
              <a:solidFill>
                <a:schemeClr val="accent5"/>
              </a:solidFill>
            </a:ln>
            <a:effectLst/>
          </c:spPr>
          <c:cat>
            <c:numRef>
              <c:f>r_des_reg!$A$2:$A$39</c:f>
              <c:numCache>
                <c:formatCode>General</c:formatCode>
                <c:ptCount val="3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numCache>
            </c:numRef>
          </c:cat>
          <c:val>
            <c:numRef>
              <c:f>r_des_reg!$B$2:$B$39</c:f>
              <c:numCache>
                <c:formatCode>General</c:formatCode>
                <c:ptCount val="38"/>
                <c:pt idx="0">
                  <c:v>4.4736122271877843E-2</c:v>
                </c:pt>
                <c:pt idx="1">
                  <c:v>4.4216763391778852E-2</c:v>
                </c:pt>
                <c:pt idx="2">
                  <c:v>4.373009890310204E-2</c:v>
                </c:pt>
                <c:pt idx="3">
                  <c:v>4.3273128311628245E-2</c:v>
                </c:pt>
                <c:pt idx="4">
                  <c:v>4.2843214186338269E-2</c:v>
                </c:pt>
                <c:pt idx="5">
                  <c:v>4.2438033131089195E-2</c:v>
                </c:pt>
                <c:pt idx="6">
                  <c:v>4.205549716036406E-2</c:v>
                </c:pt>
                <c:pt idx="7">
                  <c:v>4.1693772319806095E-2</c:v>
                </c:pt>
                <c:pt idx="8">
                  <c:v>4.1351192886757558E-2</c:v>
                </c:pt>
                <c:pt idx="9">
                  <c:v>4.1026286972797969E-2</c:v>
                </c:pt>
                <c:pt idx="10">
                  <c:v>4.0717721474736665E-2</c:v>
                </c:pt>
                <c:pt idx="11">
                  <c:v>4.0424288294764889E-2</c:v>
                </c:pt>
                <c:pt idx="12">
                  <c:v>4.0144900777668177E-2</c:v>
                </c:pt>
                <c:pt idx="13">
                  <c:v>3.9878582032771337E-2</c:v>
                </c:pt>
                <c:pt idx="14">
                  <c:v>3.9624425757087023E-2</c:v>
                </c:pt>
                <c:pt idx="15">
                  <c:v>3.9381624822870401E-2</c:v>
                </c:pt>
                <c:pt idx="16">
                  <c:v>3.9149432475253577E-2</c:v>
                </c:pt>
                <c:pt idx="17">
                  <c:v>3.8927142508954848E-2</c:v>
                </c:pt>
                <c:pt idx="18">
                  <c:v>3.8962316776876102E-2</c:v>
                </c:pt>
                <c:pt idx="19">
                  <c:v>3.9000529953080836E-2</c:v>
                </c:pt>
                <c:pt idx="20">
                  <c:v>3.9042205057988735E-2</c:v>
                </c:pt>
                <c:pt idx="21">
                  <c:v>3.9087813379123995E-2</c:v>
                </c:pt>
                <c:pt idx="22">
                  <c:v>3.9137959337366975E-2</c:v>
                </c:pt>
                <c:pt idx="23">
                  <c:v>3.919334817080878E-2</c:v>
                </c:pt>
                <c:pt idx="24">
                  <c:v>3.925484746548643E-2</c:v>
                </c:pt>
                <c:pt idx="25">
                  <c:v>3.9323523810629618E-2</c:v>
                </c:pt>
                <c:pt idx="26">
                  <c:v>3.9400723579362355E-2</c:v>
                </c:pt>
                <c:pt idx="27">
                  <c:v>3.9488120602008056E-2</c:v>
                </c:pt>
                <c:pt idx="28">
                  <c:v>3.9587893126845228E-2</c:v>
                </c:pt>
                <c:pt idx="29">
                  <c:v>3.970286423894577E-2</c:v>
                </c:pt>
                <c:pt idx="30">
                  <c:v>3.9836793116301721E-2</c:v>
                </c:pt>
                <c:pt idx="31">
                  <c:v>3.9994790043318976E-2</c:v>
                </c:pt>
                <c:pt idx="32">
                  <c:v>4.0183980241902041E-2</c:v>
                </c:pt>
                <c:pt idx="33">
                  <c:v>4.0414624673877263E-2</c:v>
                </c:pt>
                <c:pt idx="34">
                  <c:v>4.0702006107391102E-2</c:v>
                </c:pt>
                <c:pt idx="35">
                  <c:v>4.1070008588932796E-2</c:v>
                </c:pt>
                <c:pt idx="36">
                  <c:v>4.1558260714040472E-2</c:v>
                </c:pt>
                <c:pt idx="37">
                  <c:v>4.2023881146225524E-2</c:v>
                </c:pt>
              </c:numCache>
            </c:numRef>
          </c:val>
          <c:extLst xmlns:c16r2="http://schemas.microsoft.com/office/drawing/2015/06/chart">
            <c:ext xmlns:c16="http://schemas.microsoft.com/office/drawing/2014/chart" uri="{C3380CC4-5D6E-409C-BE32-E72D297353CC}">
              <c16:uniqueId val="{00000019-AB4D-486A-B7CA-85B1D92CFE56}"/>
            </c:ext>
          </c:extLst>
        </c:ser>
        <c:ser>
          <c:idx val="3"/>
          <c:order val="7"/>
          <c:tx>
            <c:v>Baloutchistan (urbain)</c:v>
          </c:tx>
          <c:spPr>
            <a:solidFill>
              <a:schemeClr val="accent5">
                <a:lumMod val="60000"/>
                <a:lumOff val="40000"/>
              </a:schemeClr>
            </a:solidFill>
            <a:ln>
              <a:solidFill>
                <a:schemeClr val="accent5">
                  <a:lumMod val="60000"/>
                  <a:lumOff val="40000"/>
                </a:schemeClr>
              </a:solidFill>
            </a:ln>
            <a:effectLst/>
          </c:spPr>
          <c:cat>
            <c:numRef>
              <c:f>r_des_reg!$A$2:$A$39</c:f>
              <c:numCache>
                <c:formatCode>General</c:formatCode>
                <c:ptCount val="38"/>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numCache>
            </c:numRef>
          </c:cat>
          <c:val>
            <c:numRef>
              <c:f>r_des_reg!$C$2:$C$39</c:f>
              <c:numCache>
                <c:formatCode>General</c:formatCode>
                <c:ptCount val="38"/>
                <c:pt idx="0">
                  <c:v>8.2821210782632118E-3</c:v>
                </c:pt>
                <c:pt idx="1">
                  <c:v>8.6342554660660143E-3</c:v>
                </c:pt>
                <c:pt idx="2">
                  <c:v>8.9642260281142076E-3</c:v>
                </c:pt>
                <c:pt idx="3">
                  <c:v>9.2740599589541534E-3</c:v>
                </c:pt>
                <c:pt idx="4">
                  <c:v>9.5655458071162297E-3</c:v>
                </c:pt>
                <c:pt idx="5">
                  <c:v>9.8402688731370879E-3</c:v>
                </c:pt>
                <c:pt idx="6">
                  <c:v>1.0099631702885265E-2</c:v>
                </c:pt>
                <c:pt idx="7">
                  <c:v>1.0344890520640181E-2</c:v>
                </c:pt>
                <c:pt idx="8">
                  <c:v>1.0577162296308552E-2</c:v>
                </c:pt>
                <c:pt idx="9">
                  <c:v>1.0797454178260897E-2</c:v>
                </c:pt>
                <c:pt idx="10">
                  <c:v>1.1006669802874049E-2</c:v>
                </c:pt>
                <c:pt idx="11">
                  <c:v>1.1205622552319707E-2</c:v>
                </c:pt>
                <c:pt idx="12">
                  <c:v>1.1395049406016922E-2</c:v>
                </c:pt>
                <c:pt idx="13">
                  <c:v>1.1575620795953144E-2</c:v>
                </c:pt>
                <c:pt idx="14">
                  <c:v>1.1747940556552488E-2</c:v>
                </c:pt>
                <c:pt idx="15">
                  <c:v>1.1912563828830078E-2</c:v>
                </c:pt>
                <c:pt idx="16">
                  <c:v>1.2069994294185673E-2</c:v>
                </c:pt>
                <c:pt idx="17">
                  <c:v>1.2220700310519427E-2</c:v>
                </c:pt>
                <c:pt idx="18">
                  <c:v>1.2260019853599983E-2</c:v>
                </c:pt>
                <c:pt idx="19">
                  <c:v>1.230273855810512E-2</c:v>
                </c:pt>
                <c:pt idx="20">
                  <c:v>1.2349320726057267E-2</c:v>
                </c:pt>
                <c:pt idx="21">
                  <c:v>1.2400308505910559E-2</c:v>
                </c:pt>
                <c:pt idx="22">
                  <c:v>1.2456364263002419E-2</c:v>
                </c:pt>
                <c:pt idx="23">
                  <c:v>1.2518280778346913E-2</c:v>
                </c:pt>
                <c:pt idx="24">
                  <c:v>1.258702788468532E-2</c:v>
                </c:pt>
                <c:pt idx="25">
                  <c:v>1.2663800731931487E-2</c:v>
                </c:pt>
                <c:pt idx="26">
                  <c:v>1.2750095782706371E-2</c:v>
                </c:pt>
                <c:pt idx="27">
                  <c:v>1.2847795953979385E-2</c:v>
                </c:pt>
                <c:pt idx="28">
                  <c:v>1.2959327094458841E-2</c:v>
                </c:pt>
                <c:pt idx="29">
                  <c:v>1.308784804023716E-2</c:v>
                </c:pt>
                <c:pt idx="30">
                  <c:v>1.3237561004392561E-2</c:v>
                </c:pt>
                <c:pt idx="31">
                  <c:v>1.3414178540044199E-2</c:v>
                </c:pt>
                <c:pt idx="32">
                  <c:v>1.3625668025890103E-2</c:v>
                </c:pt>
                <c:pt idx="33">
                  <c:v>1.3883492464246793E-2</c:v>
                </c:pt>
                <c:pt idx="34">
                  <c:v>1.4204746034111272E-2</c:v>
                </c:pt>
                <c:pt idx="35">
                  <c:v>1.4616123030421516E-2</c:v>
                </c:pt>
                <c:pt idx="36">
                  <c:v>1.5161822452815424E-2</c:v>
                </c:pt>
                <c:pt idx="37">
                  <c:v>1.5717251481592275E-2</c:v>
                </c:pt>
              </c:numCache>
            </c:numRef>
          </c:val>
          <c:extLst xmlns:c16r2="http://schemas.microsoft.com/office/drawing/2015/06/chart">
            <c:ext xmlns:c16="http://schemas.microsoft.com/office/drawing/2014/chart" uri="{C3380CC4-5D6E-409C-BE32-E72D297353CC}">
              <c16:uniqueId val="{0000001B-AB4D-486A-B7CA-85B1D92CFE56}"/>
            </c:ext>
          </c:extLst>
        </c:ser>
        <c:dLbls>
          <c:showLegendKey val="0"/>
          <c:showVal val="0"/>
          <c:showCatName val="0"/>
          <c:showSerName val="0"/>
          <c:showPercent val="0"/>
          <c:showBubbleSize val="0"/>
        </c:dLbls>
        <c:axId val="1241336112"/>
        <c:axId val="1241337200"/>
      </c:areaChart>
      <c:dateAx>
        <c:axId val="1241336112"/>
        <c:scaling>
          <c:orientation val="minMax"/>
          <c:min val="1980"/>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1337200"/>
        <c:crosses val="autoZero"/>
        <c:auto val="0"/>
        <c:lblOffset val="100"/>
        <c:baseTimeUnit val="days"/>
        <c:majorUnit val="2"/>
        <c:majorTimeUnit val="days"/>
        <c:minorUnit val="1"/>
      </c:dateAx>
      <c:valAx>
        <c:axId val="1241337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1336112"/>
        <c:crosses val="autoZero"/>
        <c:crossBetween val="midCat"/>
      </c:valAx>
      <c:spPr>
        <a:noFill/>
        <a:ln>
          <a:solidFill>
            <a:sysClr val="windowText" lastClr="000000"/>
          </a:solidFill>
        </a:ln>
        <a:effectLst/>
      </c:spPr>
    </c:plotArea>
    <c:legend>
      <c:legendPos val="b"/>
      <c:layout>
        <c:manualLayout>
          <c:xMode val="edge"/>
          <c:yMode val="edge"/>
          <c:x val="2.1278467755614101E-2"/>
          <c:y val="0.77073231861045299"/>
          <c:w val="0.96119366016116103"/>
          <c:h val="8.6835809131846395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A3 - Composition des régions pakistanaises par langue, 2018</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9.0338697151224001E-2"/>
          <c:w val="0.91062130312926604"/>
          <c:h val="0.60059574159357998"/>
        </c:manualLayout>
      </c:layout>
      <c:barChart>
        <c:barDir val="col"/>
        <c:grouping val="percentStacked"/>
        <c:varyColors val="0"/>
        <c:ser>
          <c:idx val="2"/>
          <c:order val="0"/>
          <c:tx>
            <c:strRef>
              <c:f>r_des_lan!$A$5</c:f>
              <c:strCache>
                <c:ptCount val="1"/>
                <c:pt idx="0">
                  <c:v>Penjabi</c:v>
                </c:pt>
              </c:strCache>
            </c:strRef>
          </c:tx>
          <c:spPr>
            <a:solidFill>
              <a:schemeClr val="accent6"/>
            </a:solidFill>
            <a:ln>
              <a:solidFill>
                <a:schemeClr val="accent6"/>
              </a:solidFill>
            </a:ln>
            <a:effectLst/>
          </c:spPr>
          <c:invertIfNegative val="0"/>
          <c:cat>
            <c:strRef>
              <c:f>r_des_lan!$B$1:$G$1</c:f>
              <c:strCache>
                <c:ptCount val="6"/>
                <c:pt idx="0">
                  <c:v>Pendjab - rural</c:v>
                </c:pt>
                <c:pt idx="1">
                  <c:v>Pendjab - urbain</c:v>
                </c:pt>
                <c:pt idx="2">
                  <c:v>Sindh - rural</c:v>
                </c:pt>
                <c:pt idx="3">
                  <c:v>Sindh - urbain</c:v>
                </c:pt>
                <c:pt idx="4">
                  <c:v>NWFP</c:v>
                </c:pt>
                <c:pt idx="5">
                  <c:v>Baloutchistan</c:v>
                </c:pt>
              </c:strCache>
            </c:strRef>
          </c:cat>
          <c:val>
            <c:numRef>
              <c:f>r_des_lan!$B$5:$G$5</c:f>
              <c:numCache>
                <c:formatCode>General</c:formatCode>
                <c:ptCount val="6"/>
                <c:pt idx="0">
                  <c:v>0.57207959890365601</c:v>
                </c:pt>
                <c:pt idx="1">
                  <c:v>0.68691051006317139</c:v>
                </c:pt>
                <c:pt idx="2">
                  <c:v>1.3052409514784813E-2</c:v>
                </c:pt>
                <c:pt idx="3">
                  <c:v>9.5827765762805939E-2</c:v>
                </c:pt>
                <c:pt idx="4">
                  <c:v>1.2530704028904438E-2</c:v>
                </c:pt>
                <c:pt idx="5">
                  <c:v>3.0205328017473221E-2</c:v>
                </c:pt>
              </c:numCache>
            </c:numRef>
          </c:val>
          <c:extLst xmlns:c16r2="http://schemas.microsoft.com/office/drawing/2015/06/chart">
            <c:ext xmlns:c16="http://schemas.microsoft.com/office/drawing/2014/chart" uri="{C3380CC4-5D6E-409C-BE32-E72D297353CC}">
              <c16:uniqueId val="{0000000D-EEF9-4244-A281-9FC17AEF0C44}"/>
            </c:ext>
          </c:extLst>
        </c:ser>
        <c:ser>
          <c:idx val="3"/>
          <c:order val="1"/>
          <c:tx>
            <c:strRef>
              <c:f>r_des_lan!$A$6</c:f>
              <c:strCache>
                <c:ptCount val="1"/>
                <c:pt idx="0">
                  <c:v>Saraiki</c:v>
                </c:pt>
              </c:strCache>
            </c:strRef>
          </c:tx>
          <c:spPr>
            <a:solidFill>
              <a:schemeClr val="accent6">
                <a:lumMod val="40000"/>
                <a:lumOff val="60000"/>
              </a:schemeClr>
            </a:solidFill>
            <a:ln>
              <a:solidFill>
                <a:schemeClr val="accent6">
                  <a:lumMod val="40000"/>
                  <a:lumOff val="60000"/>
                </a:schemeClr>
              </a:solidFill>
            </a:ln>
            <a:effectLst/>
          </c:spPr>
          <c:invertIfNegative val="0"/>
          <c:cat>
            <c:strRef>
              <c:f>r_des_lan!$B$1:$G$1</c:f>
              <c:strCache>
                <c:ptCount val="6"/>
                <c:pt idx="0">
                  <c:v>Pendjab - rural</c:v>
                </c:pt>
                <c:pt idx="1">
                  <c:v>Pendjab - urbain</c:v>
                </c:pt>
                <c:pt idx="2">
                  <c:v>Sindh - rural</c:v>
                </c:pt>
                <c:pt idx="3">
                  <c:v>Sindh - urbain</c:v>
                </c:pt>
                <c:pt idx="4">
                  <c:v>NWFP</c:v>
                </c:pt>
                <c:pt idx="5">
                  <c:v>Baloutchistan</c:v>
                </c:pt>
              </c:strCache>
            </c:strRef>
          </c:cat>
          <c:val>
            <c:numRef>
              <c:f>r_des_lan!$B$6:$G$6</c:f>
              <c:numCache>
                <c:formatCode>General</c:formatCode>
                <c:ptCount val="6"/>
                <c:pt idx="0">
                  <c:v>0.30364888906478882</c:v>
                </c:pt>
                <c:pt idx="1">
                  <c:v>0.13165146112442017</c:v>
                </c:pt>
                <c:pt idx="2">
                  <c:v>7.643049955368042E-2</c:v>
                </c:pt>
                <c:pt idx="3">
                  <c:v>2.1124452352523804E-2</c:v>
                </c:pt>
                <c:pt idx="4">
                  <c:v>3.4850366413593292E-2</c:v>
                </c:pt>
                <c:pt idx="5">
                  <c:v>6.0731382109224796E-3</c:v>
                </c:pt>
              </c:numCache>
            </c:numRef>
          </c:val>
          <c:extLst xmlns:c16r2="http://schemas.microsoft.com/office/drawing/2015/06/chart">
            <c:ext xmlns:c16="http://schemas.microsoft.com/office/drawing/2014/chart" uri="{C3380CC4-5D6E-409C-BE32-E72D297353CC}">
              <c16:uniqueId val="{0000000E-EEF9-4244-A281-9FC17AEF0C44}"/>
            </c:ext>
          </c:extLst>
        </c:ser>
        <c:ser>
          <c:idx val="5"/>
          <c:order val="2"/>
          <c:tx>
            <c:strRef>
              <c:f>r_des_lan!$A$7</c:f>
              <c:strCache>
                <c:ptCount val="1"/>
                <c:pt idx="0">
                  <c:v>Sindhi</c:v>
                </c:pt>
              </c:strCache>
            </c:strRef>
          </c:tx>
          <c:spPr>
            <a:solidFill>
              <a:srgbClr val="FF0000"/>
            </a:solidFill>
            <a:ln>
              <a:solidFill>
                <a:srgbClr val="FF0000"/>
              </a:solidFill>
            </a:ln>
            <a:effectLst/>
          </c:spPr>
          <c:invertIfNegative val="0"/>
          <c:cat>
            <c:strRef>
              <c:f>r_des_lan!$B$1:$G$1</c:f>
              <c:strCache>
                <c:ptCount val="6"/>
                <c:pt idx="0">
                  <c:v>Pendjab - rural</c:v>
                </c:pt>
                <c:pt idx="1">
                  <c:v>Pendjab - urbain</c:v>
                </c:pt>
                <c:pt idx="2">
                  <c:v>Sindh - rural</c:v>
                </c:pt>
                <c:pt idx="3">
                  <c:v>Sindh - urbain</c:v>
                </c:pt>
                <c:pt idx="4">
                  <c:v>NWFP</c:v>
                </c:pt>
                <c:pt idx="5">
                  <c:v>Baloutchistan</c:v>
                </c:pt>
              </c:strCache>
            </c:strRef>
          </c:cat>
          <c:val>
            <c:numRef>
              <c:f>r_des_lan!$B$7:$G$7</c:f>
              <c:numCache>
                <c:formatCode>General</c:formatCode>
                <c:ptCount val="6"/>
                <c:pt idx="0">
                  <c:v>1.8600864568725228E-3</c:v>
                </c:pt>
                <c:pt idx="1">
                  <c:v>2.2674708161503077E-3</c:v>
                </c:pt>
                <c:pt idx="2">
                  <c:v>0.86366724967956543</c:v>
                </c:pt>
                <c:pt idx="3">
                  <c:v>0.20168446004390717</c:v>
                </c:pt>
                <c:pt idx="4">
                  <c:v>1.9187978468835354E-3</c:v>
                </c:pt>
                <c:pt idx="5">
                  <c:v>0.1607774943113327</c:v>
                </c:pt>
              </c:numCache>
            </c:numRef>
          </c:val>
          <c:extLst xmlns:c16r2="http://schemas.microsoft.com/office/drawing/2015/06/chart">
            <c:ext xmlns:c16="http://schemas.microsoft.com/office/drawing/2014/chart" uri="{C3380CC4-5D6E-409C-BE32-E72D297353CC}">
              <c16:uniqueId val="{0000000F-EEF9-4244-A281-9FC17AEF0C44}"/>
            </c:ext>
          </c:extLst>
        </c:ser>
        <c:ser>
          <c:idx val="6"/>
          <c:order val="3"/>
          <c:tx>
            <c:strRef>
              <c:f>r_des_lan!$A$8</c:f>
              <c:strCache>
                <c:ptCount val="1"/>
                <c:pt idx="0">
                  <c:v>Ourdou</c:v>
                </c:pt>
              </c:strCache>
            </c:strRef>
          </c:tx>
          <c:spPr>
            <a:solidFill>
              <a:schemeClr val="accent2">
                <a:lumMod val="40000"/>
                <a:lumOff val="60000"/>
              </a:schemeClr>
            </a:solidFill>
            <a:ln>
              <a:solidFill>
                <a:schemeClr val="accent2">
                  <a:lumMod val="40000"/>
                  <a:lumOff val="60000"/>
                </a:schemeClr>
              </a:solidFill>
            </a:ln>
            <a:effectLst/>
          </c:spPr>
          <c:invertIfNegative val="0"/>
          <c:cat>
            <c:strRef>
              <c:f>r_des_lan!$B$1:$G$1</c:f>
              <c:strCache>
                <c:ptCount val="6"/>
                <c:pt idx="0">
                  <c:v>Pendjab - rural</c:v>
                </c:pt>
                <c:pt idx="1">
                  <c:v>Pendjab - urbain</c:v>
                </c:pt>
                <c:pt idx="2">
                  <c:v>Sindh - rural</c:v>
                </c:pt>
                <c:pt idx="3">
                  <c:v>Sindh - urbain</c:v>
                </c:pt>
                <c:pt idx="4">
                  <c:v>NWFP</c:v>
                </c:pt>
                <c:pt idx="5">
                  <c:v>Baloutchistan</c:v>
                </c:pt>
              </c:strCache>
            </c:strRef>
          </c:cat>
          <c:val>
            <c:numRef>
              <c:f>r_des_lan!$B$8:$G$8</c:f>
              <c:numCache>
                <c:formatCode>General</c:formatCode>
                <c:ptCount val="6"/>
                <c:pt idx="0">
                  <c:v>0.10345591604709625</c:v>
                </c:pt>
                <c:pt idx="1">
                  <c:v>0.17202319204807281</c:v>
                </c:pt>
                <c:pt idx="2">
                  <c:v>3.0100077390670776E-2</c:v>
                </c:pt>
                <c:pt idx="3">
                  <c:v>0.61714828014373779</c:v>
                </c:pt>
                <c:pt idx="4">
                  <c:v>2.1145926788449287E-2</c:v>
                </c:pt>
                <c:pt idx="5">
                  <c:v>4.554535448551178E-2</c:v>
                </c:pt>
              </c:numCache>
            </c:numRef>
          </c:val>
          <c:extLst xmlns:c16r2="http://schemas.microsoft.com/office/drawing/2015/06/chart">
            <c:ext xmlns:c16="http://schemas.microsoft.com/office/drawing/2014/chart" uri="{C3380CC4-5D6E-409C-BE32-E72D297353CC}">
              <c16:uniqueId val="{00000010-EEF9-4244-A281-9FC17AEF0C44}"/>
            </c:ext>
          </c:extLst>
        </c:ser>
        <c:ser>
          <c:idx val="0"/>
          <c:order val="4"/>
          <c:tx>
            <c:strRef>
              <c:f>r_des_lan!$A$4</c:f>
              <c:strCache>
                <c:ptCount val="1"/>
                <c:pt idx="0">
                  <c:v>Pachtoune</c:v>
                </c:pt>
              </c:strCache>
            </c:strRef>
          </c:tx>
          <c:spPr>
            <a:solidFill>
              <a:schemeClr val="accent4"/>
            </a:solidFill>
            <a:ln>
              <a:solidFill>
                <a:schemeClr val="accent4"/>
              </a:solidFill>
            </a:ln>
            <a:effectLst/>
          </c:spPr>
          <c:invertIfNegative val="0"/>
          <c:cat>
            <c:strRef>
              <c:f>r_des_lan!$B$1:$G$1</c:f>
              <c:strCache>
                <c:ptCount val="6"/>
                <c:pt idx="0">
                  <c:v>Pendjab - rural</c:v>
                </c:pt>
                <c:pt idx="1">
                  <c:v>Pendjab - urbain</c:v>
                </c:pt>
                <c:pt idx="2">
                  <c:v>Sindh - rural</c:v>
                </c:pt>
                <c:pt idx="3">
                  <c:v>Sindh - urbain</c:v>
                </c:pt>
                <c:pt idx="4">
                  <c:v>NWFP</c:v>
                </c:pt>
                <c:pt idx="5">
                  <c:v>Baloutchistan</c:v>
                </c:pt>
              </c:strCache>
            </c:strRef>
          </c:cat>
          <c:val>
            <c:numRef>
              <c:f>r_des_lan!$B$4:$G$4</c:f>
              <c:numCache>
                <c:formatCode>General</c:formatCode>
                <c:ptCount val="6"/>
                <c:pt idx="0">
                  <c:v>5.799486767500639E-3</c:v>
                </c:pt>
                <c:pt idx="1">
                  <c:v>7.1473359130322933E-3</c:v>
                </c:pt>
                <c:pt idx="2">
                  <c:v>0</c:v>
                </c:pt>
                <c:pt idx="3">
                  <c:v>3.8850702345371246E-2</c:v>
                </c:pt>
                <c:pt idx="4">
                  <c:v>0.76622962951660156</c:v>
                </c:pt>
                <c:pt idx="5">
                  <c:v>0.26135492324829102</c:v>
                </c:pt>
              </c:numCache>
            </c:numRef>
          </c:val>
          <c:extLst xmlns:c16r2="http://schemas.microsoft.com/office/drawing/2015/06/chart">
            <c:ext xmlns:c16="http://schemas.microsoft.com/office/drawing/2014/chart" uri="{C3380CC4-5D6E-409C-BE32-E72D297353CC}">
              <c16:uniqueId val="{0000000C-EEF9-4244-A281-9FC17AEF0C44}"/>
            </c:ext>
          </c:extLst>
        </c:ser>
        <c:ser>
          <c:idx val="1"/>
          <c:order val="5"/>
          <c:tx>
            <c:strRef>
              <c:f>r_des_lan!$A$2</c:f>
              <c:strCache>
                <c:ptCount val="1"/>
                <c:pt idx="0">
                  <c:v>Baloutche</c:v>
                </c:pt>
              </c:strCache>
            </c:strRef>
          </c:tx>
          <c:spPr>
            <a:solidFill>
              <a:schemeClr val="accent5"/>
            </a:solidFill>
            <a:ln>
              <a:solidFill>
                <a:schemeClr val="accent5"/>
              </a:solidFill>
            </a:ln>
            <a:effectLst/>
          </c:spPr>
          <c:invertIfNegative val="0"/>
          <c:cat>
            <c:strRef>
              <c:f>r_des_lan!$B$1:$G$1</c:f>
              <c:strCache>
                <c:ptCount val="6"/>
                <c:pt idx="0">
                  <c:v>Pendjab - rural</c:v>
                </c:pt>
                <c:pt idx="1">
                  <c:v>Pendjab - urbain</c:v>
                </c:pt>
                <c:pt idx="2">
                  <c:v>Sindh - rural</c:v>
                </c:pt>
                <c:pt idx="3">
                  <c:v>Sindh - urbain</c:v>
                </c:pt>
                <c:pt idx="4">
                  <c:v>NWFP</c:v>
                </c:pt>
                <c:pt idx="5">
                  <c:v>Baloutchistan</c:v>
                </c:pt>
              </c:strCache>
            </c:strRef>
          </c:cat>
          <c:val>
            <c:numRef>
              <c:f>r_des_lan!$B$2:$G$2</c:f>
              <c:numCache>
                <c:formatCode>General</c:formatCode>
                <c:ptCount val="6"/>
                <c:pt idx="0">
                  <c:v>1.0365857742726803E-2</c:v>
                </c:pt>
                <c:pt idx="1">
                  <c:v>0</c:v>
                </c:pt>
                <c:pt idx="2">
                  <c:v>1.2998939491808414E-2</c:v>
                </c:pt>
                <c:pt idx="3">
                  <c:v>0</c:v>
                </c:pt>
                <c:pt idx="4">
                  <c:v>1.2811074964702129E-2</c:v>
                </c:pt>
                <c:pt idx="5">
                  <c:v>0.48436862230300903</c:v>
                </c:pt>
              </c:numCache>
            </c:numRef>
          </c:val>
          <c:extLst xmlns:c16r2="http://schemas.microsoft.com/office/drawing/2015/06/chart">
            <c:ext xmlns:c16="http://schemas.microsoft.com/office/drawing/2014/chart" uri="{C3380CC4-5D6E-409C-BE32-E72D297353CC}">
              <c16:uniqueId val="{00000008-EEF9-4244-A281-9FC17AEF0C44}"/>
            </c:ext>
          </c:extLst>
        </c:ser>
        <c:ser>
          <c:idx val="4"/>
          <c:order val="6"/>
          <c:tx>
            <c:strRef>
              <c:f>r_des_lan!$A$3</c:f>
              <c:strCache>
                <c:ptCount val="1"/>
                <c:pt idx="0">
                  <c:v>Autres</c:v>
                </c:pt>
              </c:strCache>
            </c:strRef>
          </c:tx>
          <c:spPr>
            <a:solidFill>
              <a:schemeClr val="bg1">
                <a:lumMod val="65000"/>
              </a:schemeClr>
            </a:solidFill>
            <a:ln>
              <a:solidFill>
                <a:schemeClr val="bg1">
                  <a:lumMod val="65000"/>
                </a:schemeClr>
              </a:solidFill>
            </a:ln>
            <a:effectLst/>
          </c:spPr>
          <c:invertIfNegative val="0"/>
          <c:cat>
            <c:strRef>
              <c:f>r_des_lan!$B$1:$G$1</c:f>
              <c:strCache>
                <c:ptCount val="6"/>
                <c:pt idx="0">
                  <c:v>Pendjab - rural</c:v>
                </c:pt>
                <c:pt idx="1">
                  <c:v>Pendjab - urbain</c:v>
                </c:pt>
                <c:pt idx="2">
                  <c:v>Sindh - rural</c:v>
                </c:pt>
                <c:pt idx="3">
                  <c:v>Sindh - urbain</c:v>
                </c:pt>
                <c:pt idx="4">
                  <c:v>NWFP</c:v>
                </c:pt>
                <c:pt idx="5">
                  <c:v>Baloutchistan</c:v>
                </c:pt>
              </c:strCache>
            </c:strRef>
          </c:cat>
          <c:val>
            <c:numRef>
              <c:f>r_des_lan!$B$3:$G$3</c:f>
              <c:numCache>
                <c:formatCode>General</c:formatCode>
                <c:ptCount val="6"/>
                <c:pt idx="0">
                  <c:v>2.7901295106858015E-3</c:v>
                </c:pt>
                <c:pt idx="1">
                  <c:v>0</c:v>
                </c:pt>
                <c:pt idx="2">
                  <c:v>3.7508315872400999E-3</c:v>
                </c:pt>
                <c:pt idx="3">
                  <c:v>2.5364335626363754E-2</c:v>
                </c:pt>
                <c:pt idx="4">
                  <c:v>0.15051351487636566</c:v>
                </c:pt>
                <c:pt idx="5">
                  <c:v>1.1675129644572735E-2</c:v>
                </c:pt>
              </c:numCache>
            </c:numRef>
          </c:val>
          <c:extLst xmlns:c16r2="http://schemas.microsoft.com/office/drawing/2015/06/chart">
            <c:ext xmlns:c16="http://schemas.microsoft.com/office/drawing/2014/chart" uri="{C3380CC4-5D6E-409C-BE32-E72D297353CC}">
              <c16:uniqueId val="{0000000A-EEF9-4244-A281-9FC17AEF0C44}"/>
            </c:ext>
          </c:extLst>
        </c:ser>
        <c:dLbls>
          <c:showLegendKey val="0"/>
          <c:showVal val="0"/>
          <c:showCatName val="0"/>
          <c:showSerName val="0"/>
          <c:showPercent val="0"/>
          <c:showBubbleSize val="0"/>
        </c:dLbls>
        <c:gapWidth val="219"/>
        <c:overlap val="100"/>
        <c:axId val="1241337744"/>
        <c:axId val="1246792496"/>
      </c:barChart>
      <c:catAx>
        <c:axId val="124133774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6792496"/>
        <c:crosses val="autoZero"/>
        <c:auto val="1"/>
        <c:lblAlgn val="ctr"/>
        <c:lblOffset val="100"/>
        <c:noMultiLvlLbl val="0"/>
      </c:catAx>
      <c:valAx>
        <c:axId val="124679249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1337744"/>
        <c:crosses val="autoZero"/>
        <c:crossBetween val="between"/>
      </c:valAx>
      <c:spPr>
        <a:noFill/>
        <a:ln>
          <a:solidFill>
            <a:sysClr val="windowText" lastClr="000000"/>
          </a:solidFill>
        </a:ln>
        <a:effectLst/>
      </c:spPr>
    </c:plotArea>
    <c:legend>
      <c:legendPos val="b"/>
      <c:layout>
        <c:manualLayout>
          <c:xMode val="edge"/>
          <c:yMode val="edge"/>
          <c:x val="6.5044571102418E-2"/>
          <c:y val="0.777014564587589"/>
          <c:w val="0.91923581626636597"/>
          <c:h val="7.4305613953511401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A4 - Composition des groupes de revenus par langue, 2018</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9.0338697151224001E-2"/>
          <c:w val="0.91062130312926604"/>
          <c:h val="0.60059574159357998"/>
        </c:manualLayout>
      </c:layout>
      <c:barChart>
        <c:barDir val="col"/>
        <c:grouping val="percentStacked"/>
        <c:varyColors val="0"/>
        <c:ser>
          <c:idx val="2"/>
          <c:order val="0"/>
          <c:tx>
            <c:strRef>
              <c:f>r_des_inc!$A$2</c:f>
              <c:strCache>
                <c:ptCount val="1"/>
                <c:pt idx="0">
                  <c:v>Baloutche</c:v>
                </c:pt>
              </c:strCache>
            </c:strRef>
          </c:tx>
          <c:spPr>
            <a:solidFill>
              <a:schemeClr val="accent5"/>
            </a:solidFill>
            <a:ln>
              <a:solidFill>
                <a:schemeClr val="accent5"/>
              </a:solidFill>
            </a:ln>
            <a:effectLst/>
          </c:spPr>
          <c:invertIfNegative val="0"/>
          <c:cat>
            <c:strRef>
              <c:f>r_des_inc!$B$1:$D$1</c:f>
              <c:strCache>
                <c:ptCount val="3"/>
                <c:pt idx="0">
                  <c:v>50 % du bas</c:v>
                </c:pt>
                <c:pt idx="1">
                  <c:v>40 % du milieu</c:v>
                </c:pt>
                <c:pt idx="2">
                  <c:v>10 % du haut</c:v>
                </c:pt>
              </c:strCache>
            </c:strRef>
          </c:cat>
          <c:val>
            <c:numRef>
              <c:f>r_des_inc!$B$2:$D$2</c:f>
              <c:numCache>
                <c:formatCode>0%</c:formatCode>
                <c:ptCount val="3"/>
                <c:pt idx="0">
                  <c:v>3.0061114579439163E-2</c:v>
                </c:pt>
                <c:pt idx="1">
                  <c:v>5.1956314593553543E-2</c:v>
                </c:pt>
                <c:pt idx="2">
                  <c:v>3.4474611282348633E-2</c:v>
                </c:pt>
              </c:numCache>
            </c:numRef>
          </c:val>
          <c:extLst xmlns:c16r2="http://schemas.microsoft.com/office/drawing/2015/06/chart">
            <c:ext xmlns:c16="http://schemas.microsoft.com/office/drawing/2014/chart" uri="{C3380CC4-5D6E-409C-BE32-E72D297353CC}">
              <c16:uniqueId val="{00000008-8BC2-4A72-A1E2-8ADD1BC8A01A}"/>
            </c:ext>
          </c:extLst>
        </c:ser>
        <c:ser>
          <c:idx val="3"/>
          <c:order val="1"/>
          <c:tx>
            <c:strRef>
              <c:f>r_des_inc!$A$3</c:f>
              <c:strCache>
                <c:ptCount val="1"/>
                <c:pt idx="0">
                  <c:v>Autres</c:v>
                </c:pt>
              </c:strCache>
            </c:strRef>
          </c:tx>
          <c:spPr>
            <a:solidFill>
              <a:schemeClr val="bg1">
                <a:lumMod val="75000"/>
              </a:schemeClr>
            </a:solidFill>
            <a:ln>
              <a:solidFill>
                <a:schemeClr val="bg1">
                  <a:lumMod val="75000"/>
                </a:schemeClr>
              </a:solidFill>
            </a:ln>
            <a:effectLst/>
          </c:spPr>
          <c:invertIfNegative val="0"/>
          <c:cat>
            <c:strRef>
              <c:f>r_des_inc!$B$1:$D$1</c:f>
              <c:strCache>
                <c:ptCount val="3"/>
                <c:pt idx="0">
                  <c:v>50 % du bas</c:v>
                </c:pt>
                <c:pt idx="1">
                  <c:v>40 % du milieu</c:v>
                </c:pt>
                <c:pt idx="2">
                  <c:v>10 % du haut</c:v>
                </c:pt>
              </c:strCache>
            </c:strRef>
          </c:cat>
          <c:val>
            <c:numRef>
              <c:f>r_des_inc!$B$3:$D$3</c:f>
              <c:numCache>
                <c:formatCode>0%</c:formatCode>
                <c:ptCount val="3"/>
                <c:pt idx="0">
                  <c:v>1.5957659110426903E-2</c:v>
                </c:pt>
                <c:pt idx="1">
                  <c:v>3.0801238492131233E-2</c:v>
                </c:pt>
                <c:pt idx="2">
                  <c:v>3.5568688064813614E-2</c:v>
                </c:pt>
              </c:numCache>
            </c:numRef>
          </c:val>
          <c:extLst xmlns:c16r2="http://schemas.microsoft.com/office/drawing/2015/06/chart">
            <c:ext xmlns:c16="http://schemas.microsoft.com/office/drawing/2014/chart" uri="{C3380CC4-5D6E-409C-BE32-E72D297353CC}">
              <c16:uniqueId val="{0000000A-8BC2-4A72-A1E2-8ADD1BC8A01A}"/>
            </c:ext>
          </c:extLst>
        </c:ser>
        <c:ser>
          <c:idx val="5"/>
          <c:order val="2"/>
          <c:tx>
            <c:strRef>
              <c:f>r_des_inc!$A$4</c:f>
              <c:strCache>
                <c:ptCount val="1"/>
                <c:pt idx="0">
                  <c:v>Pachtoune</c:v>
                </c:pt>
              </c:strCache>
            </c:strRef>
          </c:tx>
          <c:spPr>
            <a:solidFill>
              <a:schemeClr val="accent4"/>
            </a:solidFill>
            <a:ln>
              <a:solidFill>
                <a:schemeClr val="accent4"/>
              </a:solidFill>
            </a:ln>
            <a:effectLst/>
          </c:spPr>
          <c:invertIfNegative val="0"/>
          <c:cat>
            <c:strRef>
              <c:f>r_des_inc!$B$1:$D$1</c:f>
              <c:strCache>
                <c:ptCount val="3"/>
                <c:pt idx="0">
                  <c:v>50 % du bas</c:v>
                </c:pt>
                <c:pt idx="1">
                  <c:v>40 % du milieu</c:v>
                </c:pt>
                <c:pt idx="2">
                  <c:v>10 % du haut</c:v>
                </c:pt>
              </c:strCache>
            </c:strRef>
          </c:cat>
          <c:val>
            <c:numRef>
              <c:f>r_des_inc!$B$4:$D$4</c:f>
              <c:numCache>
                <c:formatCode>0%</c:formatCode>
                <c:ptCount val="3"/>
                <c:pt idx="0">
                  <c:v>8.2134313881397247E-2</c:v>
                </c:pt>
                <c:pt idx="1">
                  <c:v>0.15635427832603455</c:v>
                </c:pt>
                <c:pt idx="2">
                  <c:v>0.15572498738765717</c:v>
                </c:pt>
              </c:numCache>
            </c:numRef>
          </c:val>
          <c:extLst xmlns:c16r2="http://schemas.microsoft.com/office/drawing/2015/06/chart">
            <c:ext xmlns:c16="http://schemas.microsoft.com/office/drawing/2014/chart" uri="{C3380CC4-5D6E-409C-BE32-E72D297353CC}">
              <c16:uniqueId val="{0000000C-8BC2-4A72-A1E2-8ADD1BC8A01A}"/>
            </c:ext>
          </c:extLst>
        </c:ser>
        <c:ser>
          <c:idx val="6"/>
          <c:order val="3"/>
          <c:tx>
            <c:strRef>
              <c:f>r_des_inc!$A$5</c:f>
              <c:strCache>
                <c:ptCount val="1"/>
                <c:pt idx="0">
                  <c:v>Penjabi</c:v>
                </c:pt>
              </c:strCache>
            </c:strRef>
          </c:tx>
          <c:spPr>
            <a:solidFill>
              <a:schemeClr val="accent6"/>
            </a:solidFill>
            <a:ln>
              <a:solidFill>
                <a:schemeClr val="accent6"/>
              </a:solidFill>
            </a:ln>
            <a:effectLst/>
          </c:spPr>
          <c:invertIfNegative val="0"/>
          <c:cat>
            <c:strRef>
              <c:f>r_des_inc!$B$1:$D$1</c:f>
              <c:strCache>
                <c:ptCount val="3"/>
                <c:pt idx="0">
                  <c:v>50 % du bas</c:v>
                </c:pt>
                <c:pt idx="1">
                  <c:v>40 % du milieu</c:v>
                </c:pt>
                <c:pt idx="2">
                  <c:v>10 % du haut</c:v>
                </c:pt>
              </c:strCache>
            </c:strRef>
          </c:cat>
          <c:val>
            <c:numRef>
              <c:f>r_des_inc!$B$5:$D$5</c:f>
              <c:numCache>
                <c:formatCode>0%</c:formatCode>
                <c:ptCount val="3"/>
                <c:pt idx="0">
                  <c:v>0.35868683457374573</c:v>
                </c:pt>
                <c:pt idx="1">
                  <c:v>0.35311433672904968</c:v>
                </c:pt>
                <c:pt idx="2">
                  <c:v>0.3775748610496521</c:v>
                </c:pt>
              </c:numCache>
            </c:numRef>
          </c:val>
          <c:extLst xmlns:c16r2="http://schemas.microsoft.com/office/drawing/2015/06/chart">
            <c:ext xmlns:c16="http://schemas.microsoft.com/office/drawing/2014/chart" uri="{C3380CC4-5D6E-409C-BE32-E72D297353CC}">
              <c16:uniqueId val="{0000000E-8BC2-4A72-A1E2-8ADD1BC8A01A}"/>
            </c:ext>
          </c:extLst>
        </c:ser>
        <c:ser>
          <c:idx val="0"/>
          <c:order val="4"/>
          <c:tx>
            <c:strRef>
              <c:f>r_des_inc!$A$6</c:f>
              <c:strCache>
                <c:ptCount val="1"/>
                <c:pt idx="0">
                  <c:v>Saraiki</c:v>
                </c:pt>
              </c:strCache>
            </c:strRef>
          </c:tx>
          <c:spPr>
            <a:solidFill>
              <a:schemeClr val="accent6">
                <a:lumMod val="40000"/>
                <a:lumOff val="60000"/>
              </a:schemeClr>
            </a:solidFill>
            <a:ln>
              <a:solidFill>
                <a:schemeClr val="accent6">
                  <a:lumMod val="40000"/>
                  <a:lumOff val="60000"/>
                </a:schemeClr>
              </a:solidFill>
            </a:ln>
            <a:effectLst/>
          </c:spPr>
          <c:invertIfNegative val="0"/>
          <c:cat>
            <c:strRef>
              <c:f>r_des_inc!$B$1:$D$1</c:f>
              <c:strCache>
                <c:ptCount val="3"/>
                <c:pt idx="0">
                  <c:v>50 % du bas</c:v>
                </c:pt>
                <c:pt idx="1">
                  <c:v>40 % du milieu</c:v>
                </c:pt>
                <c:pt idx="2">
                  <c:v>10 % du haut</c:v>
                </c:pt>
              </c:strCache>
            </c:strRef>
          </c:cat>
          <c:val>
            <c:numRef>
              <c:f>r_des_inc!$B$6:$D$6</c:f>
              <c:numCache>
                <c:formatCode>0%</c:formatCode>
                <c:ptCount val="3"/>
                <c:pt idx="0">
                  <c:v>0.20004658401012421</c:v>
                </c:pt>
                <c:pt idx="1">
                  <c:v>0.10944049060344696</c:v>
                </c:pt>
                <c:pt idx="2">
                  <c:v>9.576580673456192E-2</c:v>
                </c:pt>
              </c:numCache>
            </c:numRef>
          </c:val>
          <c:extLst xmlns:c16r2="http://schemas.microsoft.com/office/drawing/2015/06/chart">
            <c:ext xmlns:c16="http://schemas.microsoft.com/office/drawing/2014/chart" uri="{C3380CC4-5D6E-409C-BE32-E72D297353CC}">
              <c16:uniqueId val="{00000010-8BC2-4A72-A1E2-8ADD1BC8A01A}"/>
            </c:ext>
          </c:extLst>
        </c:ser>
        <c:ser>
          <c:idx val="1"/>
          <c:order val="5"/>
          <c:tx>
            <c:strRef>
              <c:f>r_des_inc!$A$7</c:f>
              <c:strCache>
                <c:ptCount val="1"/>
                <c:pt idx="0">
                  <c:v>Sindhi</c:v>
                </c:pt>
              </c:strCache>
            </c:strRef>
          </c:tx>
          <c:spPr>
            <a:solidFill>
              <a:srgbClr val="FF0000"/>
            </a:solidFill>
            <a:ln>
              <a:solidFill>
                <a:srgbClr val="FF0000"/>
              </a:solidFill>
            </a:ln>
            <a:effectLst/>
          </c:spPr>
          <c:invertIfNegative val="0"/>
          <c:cat>
            <c:strRef>
              <c:f>r_des_inc!$B$1:$D$1</c:f>
              <c:strCache>
                <c:ptCount val="3"/>
                <c:pt idx="0">
                  <c:v>50 % du bas</c:v>
                </c:pt>
                <c:pt idx="1">
                  <c:v>40 % du milieu</c:v>
                </c:pt>
                <c:pt idx="2">
                  <c:v>10 % du haut</c:v>
                </c:pt>
              </c:strCache>
            </c:strRef>
          </c:cat>
          <c:val>
            <c:numRef>
              <c:f>r_des_inc!$B$7:$D$7</c:f>
              <c:numCache>
                <c:formatCode>0%</c:formatCode>
                <c:ptCount val="3"/>
                <c:pt idx="0">
                  <c:v>0.19455476105213165</c:v>
                </c:pt>
                <c:pt idx="1">
                  <c:v>0.11289478838443756</c:v>
                </c:pt>
                <c:pt idx="2">
                  <c:v>7.2317972779273987E-2</c:v>
                </c:pt>
              </c:numCache>
            </c:numRef>
          </c:val>
          <c:extLst xmlns:c16r2="http://schemas.microsoft.com/office/drawing/2015/06/chart">
            <c:ext xmlns:c16="http://schemas.microsoft.com/office/drawing/2014/chart" uri="{C3380CC4-5D6E-409C-BE32-E72D297353CC}">
              <c16:uniqueId val="{00000012-8BC2-4A72-A1E2-8ADD1BC8A01A}"/>
            </c:ext>
          </c:extLst>
        </c:ser>
        <c:ser>
          <c:idx val="4"/>
          <c:order val="6"/>
          <c:tx>
            <c:strRef>
              <c:f>r_des_inc!$A$8</c:f>
              <c:strCache>
                <c:ptCount val="1"/>
                <c:pt idx="0">
                  <c:v>Ourdou</c:v>
                </c:pt>
              </c:strCache>
            </c:strRef>
          </c:tx>
          <c:spPr>
            <a:solidFill>
              <a:schemeClr val="accent2">
                <a:lumMod val="40000"/>
                <a:lumOff val="60000"/>
              </a:schemeClr>
            </a:solidFill>
            <a:ln>
              <a:solidFill>
                <a:schemeClr val="accent2">
                  <a:lumMod val="40000"/>
                  <a:lumOff val="60000"/>
                </a:schemeClr>
              </a:solidFill>
            </a:ln>
            <a:effectLst/>
          </c:spPr>
          <c:invertIfNegative val="0"/>
          <c:cat>
            <c:strRef>
              <c:f>r_des_inc!$B$1:$D$1</c:f>
              <c:strCache>
                <c:ptCount val="3"/>
                <c:pt idx="0">
                  <c:v>50 % du bas</c:v>
                </c:pt>
                <c:pt idx="1">
                  <c:v>40 % du milieu</c:v>
                </c:pt>
                <c:pt idx="2">
                  <c:v>10 % du haut</c:v>
                </c:pt>
              </c:strCache>
            </c:strRef>
          </c:cat>
          <c:val>
            <c:numRef>
              <c:f>r_des_inc!$B$8:$D$8</c:f>
              <c:numCache>
                <c:formatCode>0%</c:formatCode>
                <c:ptCount val="3"/>
                <c:pt idx="0">
                  <c:v>0.11855871230363846</c:v>
                </c:pt>
                <c:pt idx="1">
                  <c:v>0.18543857336044312</c:v>
                </c:pt>
                <c:pt idx="2">
                  <c:v>0.22857308387756348</c:v>
                </c:pt>
              </c:numCache>
            </c:numRef>
          </c:val>
          <c:extLst xmlns:c16r2="http://schemas.microsoft.com/office/drawing/2015/06/chart">
            <c:ext xmlns:c16="http://schemas.microsoft.com/office/drawing/2014/chart" uri="{C3380CC4-5D6E-409C-BE32-E72D297353CC}">
              <c16:uniqueId val="{00000014-8BC2-4A72-A1E2-8ADD1BC8A01A}"/>
            </c:ext>
          </c:extLst>
        </c:ser>
        <c:dLbls>
          <c:showLegendKey val="0"/>
          <c:showVal val="0"/>
          <c:showCatName val="0"/>
          <c:showSerName val="0"/>
          <c:showPercent val="0"/>
          <c:showBubbleSize val="0"/>
        </c:dLbls>
        <c:gapWidth val="219"/>
        <c:overlap val="100"/>
        <c:axId val="1246793584"/>
        <c:axId val="1246793040"/>
      </c:barChart>
      <c:catAx>
        <c:axId val="12467935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6793040"/>
        <c:crosses val="autoZero"/>
        <c:auto val="1"/>
        <c:lblAlgn val="ctr"/>
        <c:lblOffset val="100"/>
        <c:noMultiLvlLbl val="0"/>
      </c:catAx>
      <c:valAx>
        <c:axId val="12467930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6793584"/>
        <c:crosses val="autoZero"/>
        <c:crossBetween val="between"/>
      </c:valAx>
      <c:spPr>
        <a:noFill/>
        <a:ln>
          <a:solidFill>
            <a:sysClr val="windowText" lastClr="000000"/>
          </a:solidFill>
        </a:ln>
        <a:effectLst/>
      </c:spPr>
    </c:plotArea>
    <c:legend>
      <c:legendPos val="b"/>
      <c:layout>
        <c:manualLayout>
          <c:xMode val="edge"/>
          <c:yMode val="edge"/>
          <c:x val="6.5044571102418E-2"/>
          <c:y val="0.777014564587589"/>
          <c:w val="0.91923581626636597"/>
          <c:h val="7.4305613953511401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A5 - Composition des groupes de revenus par région, 2018</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9.0338697151224001E-2"/>
          <c:w val="0.91062130312926604"/>
          <c:h val="0.60059574159357998"/>
        </c:manualLayout>
      </c:layout>
      <c:barChart>
        <c:barDir val="col"/>
        <c:grouping val="percentStacked"/>
        <c:varyColors val="0"/>
        <c:ser>
          <c:idx val="2"/>
          <c:order val="0"/>
          <c:tx>
            <c:strRef>
              <c:f>r_des_inc!$A$9</c:f>
              <c:strCache>
                <c:ptCount val="1"/>
                <c:pt idx="0">
                  <c:v>Baloutchistan</c:v>
                </c:pt>
              </c:strCache>
            </c:strRef>
          </c:tx>
          <c:spPr>
            <a:solidFill>
              <a:schemeClr val="accent5"/>
            </a:solidFill>
            <a:ln>
              <a:solidFill>
                <a:schemeClr val="accent5"/>
              </a:solidFill>
            </a:ln>
            <a:effectLst/>
          </c:spPr>
          <c:invertIfNegative val="0"/>
          <c:cat>
            <c:strRef>
              <c:f>r_des_inc!$B$1:$D$1</c:f>
              <c:strCache>
                <c:ptCount val="3"/>
                <c:pt idx="0">
                  <c:v>50 % du bas</c:v>
                </c:pt>
                <c:pt idx="1">
                  <c:v>40 % du milieu</c:v>
                </c:pt>
                <c:pt idx="2">
                  <c:v>10 % du haut</c:v>
                </c:pt>
              </c:strCache>
            </c:strRef>
          </c:cat>
          <c:val>
            <c:numRef>
              <c:f>r_des_inc!$B$9:$D$9</c:f>
              <c:numCache>
                <c:formatCode>0%</c:formatCode>
                <c:ptCount val="3"/>
                <c:pt idx="0">
                  <c:v>5.0447482615709305E-2</c:v>
                </c:pt>
                <c:pt idx="1">
                  <c:v>9.2332899570465088E-2</c:v>
                </c:pt>
                <c:pt idx="2">
                  <c:v>4.9229491502046585E-2</c:v>
                </c:pt>
              </c:numCache>
            </c:numRef>
          </c:val>
          <c:extLst xmlns:c16r2="http://schemas.microsoft.com/office/drawing/2015/06/chart">
            <c:ext xmlns:c16="http://schemas.microsoft.com/office/drawing/2014/chart" uri="{C3380CC4-5D6E-409C-BE32-E72D297353CC}">
              <c16:uniqueId val="{00000005-A901-4982-AA89-0C4DA8435AAE}"/>
            </c:ext>
          </c:extLst>
        </c:ser>
        <c:ser>
          <c:idx val="3"/>
          <c:order val="1"/>
          <c:tx>
            <c:strRef>
              <c:f>r_des_inc!$A$10</c:f>
              <c:strCache>
                <c:ptCount val="1"/>
                <c:pt idx="0">
                  <c:v>NWFP</c:v>
                </c:pt>
              </c:strCache>
            </c:strRef>
          </c:tx>
          <c:spPr>
            <a:solidFill>
              <a:schemeClr val="accent4"/>
            </a:solidFill>
            <a:ln>
              <a:solidFill>
                <a:schemeClr val="accent4"/>
              </a:solidFill>
            </a:ln>
            <a:effectLst/>
          </c:spPr>
          <c:invertIfNegative val="0"/>
          <c:cat>
            <c:strRef>
              <c:f>r_des_inc!$B$1:$D$1</c:f>
              <c:strCache>
                <c:ptCount val="3"/>
                <c:pt idx="0">
                  <c:v>50 % du bas</c:v>
                </c:pt>
                <c:pt idx="1">
                  <c:v>40 % du milieu</c:v>
                </c:pt>
                <c:pt idx="2">
                  <c:v>10 % du haut</c:v>
                </c:pt>
              </c:strCache>
            </c:strRef>
          </c:cat>
          <c:val>
            <c:numRef>
              <c:f>r_des_inc!$B$10:$D$10</c:f>
              <c:numCache>
                <c:formatCode>0%</c:formatCode>
                <c:ptCount val="3"/>
                <c:pt idx="0">
                  <c:v>8.805500715970993E-2</c:v>
                </c:pt>
                <c:pt idx="1">
                  <c:v>0.1523212194442749</c:v>
                </c:pt>
                <c:pt idx="2">
                  <c:v>0.16261972486972809</c:v>
                </c:pt>
              </c:numCache>
            </c:numRef>
          </c:val>
          <c:extLst xmlns:c16r2="http://schemas.microsoft.com/office/drawing/2015/06/chart">
            <c:ext xmlns:c16="http://schemas.microsoft.com/office/drawing/2014/chart" uri="{C3380CC4-5D6E-409C-BE32-E72D297353CC}">
              <c16:uniqueId val="{00000007-A901-4982-AA89-0C4DA8435AAE}"/>
            </c:ext>
          </c:extLst>
        </c:ser>
        <c:ser>
          <c:idx val="5"/>
          <c:order val="2"/>
          <c:tx>
            <c:strRef>
              <c:f>r_des_inc!$A$11</c:f>
              <c:strCache>
                <c:ptCount val="1"/>
                <c:pt idx="0">
                  <c:v>Pendjab</c:v>
                </c:pt>
              </c:strCache>
            </c:strRef>
          </c:tx>
          <c:spPr>
            <a:solidFill>
              <a:schemeClr val="accent6"/>
            </a:solidFill>
            <a:ln>
              <a:solidFill>
                <a:schemeClr val="accent6"/>
              </a:solidFill>
            </a:ln>
            <a:effectLst/>
          </c:spPr>
          <c:invertIfNegative val="0"/>
          <c:cat>
            <c:strRef>
              <c:f>r_des_inc!$B$1:$D$1</c:f>
              <c:strCache>
                <c:ptCount val="3"/>
                <c:pt idx="0">
                  <c:v>50 % du bas</c:v>
                </c:pt>
                <c:pt idx="1">
                  <c:v>40 % du milieu</c:v>
                </c:pt>
                <c:pt idx="2">
                  <c:v>10 % du haut</c:v>
                </c:pt>
              </c:strCache>
            </c:strRef>
          </c:cat>
          <c:val>
            <c:numRef>
              <c:f>r_des_inc!$B$11:$D$11</c:f>
              <c:numCache>
                <c:formatCode>0%</c:formatCode>
                <c:ptCount val="3"/>
                <c:pt idx="0">
                  <c:v>0.57787799835205078</c:v>
                </c:pt>
                <c:pt idx="1">
                  <c:v>0.5298425555229187</c:v>
                </c:pt>
                <c:pt idx="2">
                  <c:v>0.62267607450485229</c:v>
                </c:pt>
              </c:numCache>
            </c:numRef>
          </c:val>
          <c:extLst xmlns:c16r2="http://schemas.microsoft.com/office/drawing/2015/06/chart">
            <c:ext xmlns:c16="http://schemas.microsoft.com/office/drawing/2014/chart" uri="{C3380CC4-5D6E-409C-BE32-E72D297353CC}">
              <c16:uniqueId val="{00000009-A901-4982-AA89-0C4DA8435AAE}"/>
            </c:ext>
          </c:extLst>
        </c:ser>
        <c:ser>
          <c:idx val="6"/>
          <c:order val="3"/>
          <c:tx>
            <c:strRef>
              <c:f>r_des_inc!$A$12</c:f>
              <c:strCache>
                <c:ptCount val="1"/>
                <c:pt idx="0">
                  <c:v>Sindh</c:v>
                </c:pt>
              </c:strCache>
            </c:strRef>
          </c:tx>
          <c:spPr>
            <a:solidFill>
              <a:srgbClr val="FF0000"/>
            </a:solidFill>
            <a:ln>
              <a:solidFill>
                <a:srgbClr val="FF0000"/>
              </a:solidFill>
            </a:ln>
            <a:effectLst/>
          </c:spPr>
          <c:invertIfNegative val="0"/>
          <c:cat>
            <c:strRef>
              <c:f>r_des_inc!$B$1:$D$1</c:f>
              <c:strCache>
                <c:ptCount val="3"/>
                <c:pt idx="0">
                  <c:v>50 % du bas</c:v>
                </c:pt>
                <c:pt idx="1">
                  <c:v>40 % du milieu</c:v>
                </c:pt>
                <c:pt idx="2">
                  <c:v>10 % du haut</c:v>
                </c:pt>
              </c:strCache>
            </c:strRef>
          </c:cat>
          <c:val>
            <c:numRef>
              <c:f>r_des_inc!$B$12:$D$12</c:f>
              <c:numCache>
                <c:formatCode>0%</c:formatCode>
                <c:ptCount val="3"/>
                <c:pt idx="0">
                  <c:v>0.28361949324607849</c:v>
                </c:pt>
                <c:pt idx="1">
                  <c:v>0.22550331056118011</c:v>
                </c:pt>
                <c:pt idx="2">
                  <c:v>0.16547466814517975</c:v>
                </c:pt>
              </c:numCache>
            </c:numRef>
          </c:val>
          <c:extLst xmlns:c16r2="http://schemas.microsoft.com/office/drawing/2015/06/chart">
            <c:ext xmlns:c16="http://schemas.microsoft.com/office/drawing/2014/chart" uri="{C3380CC4-5D6E-409C-BE32-E72D297353CC}">
              <c16:uniqueId val="{0000000B-A901-4982-AA89-0C4DA8435AAE}"/>
            </c:ext>
          </c:extLst>
        </c:ser>
        <c:dLbls>
          <c:showLegendKey val="0"/>
          <c:showVal val="0"/>
          <c:showCatName val="0"/>
          <c:showSerName val="0"/>
          <c:showPercent val="0"/>
          <c:showBubbleSize val="0"/>
        </c:dLbls>
        <c:gapWidth val="219"/>
        <c:overlap val="100"/>
        <c:axId val="1246794128"/>
        <c:axId val="1246794672"/>
      </c:barChart>
      <c:catAx>
        <c:axId val="124679412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6794672"/>
        <c:crosses val="autoZero"/>
        <c:auto val="1"/>
        <c:lblAlgn val="ctr"/>
        <c:lblOffset val="100"/>
        <c:noMultiLvlLbl val="0"/>
      </c:catAx>
      <c:valAx>
        <c:axId val="12467946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6794128"/>
        <c:crosses val="autoZero"/>
        <c:crossBetween val="between"/>
      </c:valAx>
      <c:spPr>
        <a:noFill/>
        <a:ln>
          <a:solidFill>
            <a:sysClr val="windowText" lastClr="000000"/>
          </a:solidFill>
        </a:ln>
        <a:effectLst/>
      </c:spPr>
    </c:plotArea>
    <c:legend>
      <c:legendPos val="b"/>
      <c:layout>
        <c:manualLayout>
          <c:xMode val="edge"/>
          <c:yMode val="edge"/>
          <c:x val="6.5044571102418E-2"/>
          <c:y val="0.777014564587589"/>
          <c:w val="0.91923581626636597"/>
          <c:h val="7.4305613953511401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A6 - Composition des groupes de revenus par localisation rurale/urbaine, 2018</a:t>
            </a:r>
          </a:p>
        </c:rich>
      </c:tx>
      <c:layout>
        <c:manualLayout>
          <c:xMode val="edge"/>
          <c:yMode val="edge"/>
          <c:x val="0.118826304046955"/>
          <c:y val="4.1743401666514898E-3"/>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0.100809107113118"/>
          <c:w val="0.91062130312926604"/>
          <c:h val="0.59012533163168601"/>
        </c:manualLayout>
      </c:layout>
      <c:barChart>
        <c:barDir val="col"/>
        <c:grouping val="percentStacked"/>
        <c:varyColors val="0"/>
        <c:ser>
          <c:idx val="2"/>
          <c:order val="0"/>
          <c:tx>
            <c:v>Zones rurales</c:v>
          </c:tx>
          <c:spPr>
            <a:solidFill>
              <a:schemeClr val="accent5"/>
            </a:solidFill>
            <a:ln>
              <a:solidFill>
                <a:schemeClr val="accent5"/>
              </a:solidFill>
            </a:ln>
            <a:effectLst/>
          </c:spPr>
          <c:invertIfNegative val="0"/>
          <c:cat>
            <c:strRef>
              <c:f>r_des_inc!$B$1:$D$1</c:f>
              <c:strCache>
                <c:ptCount val="3"/>
                <c:pt idx="0">
                  <c:v>50 % du bas</c:v>
                </c:pt>
                <c:pt idx="1">
                  <c:v>40 % du milieu</c:v>
                </c:pt>
                <c:pt idx="2">
                  <c:v>10 % du haut</c:v>
                </c:pt>
              </c:strCache>
            </c:strRef>
          </c:cat>
          <c:val>
            <c:numRef>
              <c:f>r_des_inc!$B$13:$D$13</c:f>
              <c:numCache>
                <c:formatCode>0%</c:formatCode>
                <c:ptCount val="3"/>
                <c:pt idx="0">
                  <c:v>0.70493030548095703</c:v>
                </c:pt>
                <c:pt idx="1">
                  <c:v>0.54144173860549927</c:v>
                </c:pt>
                <c:pt idx="2">
                  <c:v>0.53236991167068481</c:v>
                </c:pt>
              </c:numCache>
            </c:numRef>
          </c:val>
          <c:extLst xmlns:c16r2="http://schemas.microsoft.com/office/drawing/2015/06/chart">
            <c:ext xmlns:c16="http://schemas.microsoft.com/office/drawing/2014/chart" uri="{C3380CC4-5D6E-409C-BE32-E72D297353CC}">
              <c16:uniqueId val="{00000003-630D-44CC-9568-1674F3B58A4D}"/>
            </c:ext>
          </c:extLst>
        </c:ser>
        <c:ser>
          <c:idx val="3"/>
          <c:order val="1"/>
          <c:tx>
            <c:v>Zones urbaines</c:v>
          </c:tx>
          <c:spPr>
            <a:solidFill>
              <a:schemeClr val="accent5">
                <a:lumMod val="40000"/>
                <a:lumOff val="60000"/>
              </a:schemeClr>
            </a:solidFill>
            <a:ln>
              <a:solidFill>
                <a:schemeClr val="accent5">
                  <a:lumMod val="40000"/>
                  <a:lumOff val="60000"/>
                </a:schemeClr>
              </a:solidFill>
            </a:ln>
            <a:effectLst/>
          </c:spPr>
          <c:invertIfNegative val="0"/>
          <c:cat>
            <c:strRef>
              <c:f>r_des_inc!$B$1:$D$1</c:f>
              <c:strCache>
                <c:ptCount val="3"/>
                <c:pt idx="0">
                  <c:v>50 % du bas</c:v>
                </c:pt>
                <c:pt idx="1">
                  <c:v>40 % du milieu</c:v>
                </c:pt>
                <c:pt idx="2">
                  <c:v>10 % du haut</c:v>
                </c:pt>
              </c:strCache>
            </c:strRef>
          </c:cat>
          <c:val>
            <c:numRef>
              <c:f>r_des_inc!$B$14:$D$14</c:f>
              <c:numCache>
                <c:formatCode>0%</c:formatCode>
                <c:ptCount val="3"/>
                <c:pt idx="0">
                  <c:v>0.29506969451904297</c:v>
                </c:pt>
                <c:pt idx="1">
                  <c:v>0.45855829119682312</c:v>
                </c:pt>
                <c:pt idx="2">
                  <c:v>0.46763008832931519</c:v>
                </c:pt>
              </c:numCache>
            </c:numRef>
          </c:val>
          <c:extLst xmlns:c16r2="http://schemas.microsoft.com/office/drawing/2015/06/chart">
            <c:ext xmlns:c16="http://schemas.microsoft.com/office/drawing/2014/chart" uri="{C3380CC4-5D6E-409C-BE32-E72D297353CC}">
              <c16:uniqueId val="{00000005-630D-44CC-9568-1674F3B58A4D}"/>
            </c:ext>
          </c:extLst>
        </c:ser>
        <c:dLbls>
          <c:showLegendKey val="0"/>
          <c:showVal val="0"/>
          <c:showCatName val="0"/>
          <c:showSerName val="0"/>
          <c:showPercent val="0"/>
          <c:showBubbleSize val="0"/>
        </c:dLbls>
        <c:gapWidth val="219"/>
        <c:overlap val="100"/>
        <c:axId val="1246795216"/>
        <c:axId val="1246790320"/>
      </c:barChart>
      <c:catAx>
        <c:axId val="12467952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6790320"/>
        <c:crosses val="autoZero"/>
        <c:auto val="1"/>
        <c:lblAlgn val="ctr"/>
        <c:lblOffset val="100"/>
        <c:noMultiLvlLbl val="0"/>
      </c:catAx>
      <c:valAx>
        <c:axId val="12467903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6795216"/>
        <c:crosses val="autoZero"/>
        <c:crossBetween val="between"/>
      </c:valAx>
      <c:spPr>
        <a:noFill/>
        <a:ln>
          <a:solidFill>
            <a:sysClr val="windowText" lastClr="000000"/>
          </a:solidFill>
        </a:ln>
        <a:effectLst/>
      </c:spPr>
    </c:plotArea>
    <c:legend>
      <c:legendPos val="b"/>
      <c:layout>
        <c:manualLayout>
          <c:xMode val="edge"/>
          <c:yMode val="edge"/>
          <c:x val="6.5044571102418E-2"/>
          <c:y val="0.76863823661807396"/>
          <c:w val="0.91923581626636597"/>
          <c:h val="7.221153196113250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A7 - Vote pour les partis islamiques par langue</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E-2"/>
          <c:w val="0.91062130312926604"/>
          <c:h val="0.72414657914393299"/>
        </c:manualLayout>
      </c:layout>
      <c:barChart>
        <c:barDir val="col"/>
        <c:grouping val="clustered"/>
        <c:varyColors val="0"/>
        <c:ser>
          <c:idx val="2"/>
          <c:order val="2"/>
          <c:tx>
            <c:strRef>
              <c:f>r_isl_vote!$B$4</c:f>
              <c:strCache>
                <c:ptCount val="1"/>
                <c:pt idx="0">
                  <c:v>Pachtoune</c:v>
                </c:pt>
              </c:strCache>
            </c:strRef>
          </c:tx>
          <c:spPr>
            <a:solidFill>
              <a:schemeClr val="accent4"/>
            </a:solidFill>
            <a:ln>
              <a:solidFill>
                <a:schemeClr val="accent4"/>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r_isl_vote!$C$4:$J$4</c15:sqref>
                  </c15:fullRef>
                </c:ext>
              </c:extLst>
              <c:f>(r_isl_vote!$C$4,r_isl_vote!$G$4,r_isl_vote!$J$4)</c:f>
              <c:numCache>
                <c:formatCode>General</c:formatCode>
                <c:ptCount val="3"/>
                <c:pt idx="0">
                  <c:v>0.2836921215057373</c:v>
                </c:pt>
                <c:pt idx="1">
                  <c:v>0.49046969413757324</c:v>
                </c:pt>
                <c:pt idx="2">
                  <c:v>0.15908260643482208</c:v>
                </c:pt>
              </c:numCache>
            </c:numRef>
          </c:val>
          <c:extLst xmlns:c16r2="http://schemas.microsoft.com/office/drawing/2015/06/chart">
            <c:ext xmlns:c16="http://schemas.microsoft.com/office/drawing/2014/chart" uri="{C3380CC4-5D6E-409C-BE32-E72D297353CC}">
              <c16:uniqueId val="{00000003-DB63-4A3D-AD1B-A74065022108}"/>
            </c:ext>
          </c:extLst>
        </c:ser>
        <c:ser>
          <c:idx val="0"/>
          <c:order val="3"/>
          <c:tx>
            <c:strRef>
              <c:f>r_isl_vote!$B$5</c:f>
              <c:strCache>
                <c:ptCount val="1"/>
                <c:pt idx="0">
                  <c:v>Penjabi</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r_isl_vote!$C$5:$J$5</c15:sqref>
                  </c15:fullRef>
                </c:ext>
              </c:extLst>
              <c:f>(r_isl_vote!$C$5,r_isl_vote!$G$5,r_isl_vote!$J$5)</c:f>
              <c:numCache>
                <c:formatCode>General</c:formatCode>
                <c:ptCount val="3"/>
                <c:pt idx="0">
                  <c:v>0.22005839645862579</c:v>
                </c:pt>
                <c:pt idx="1">
                  <c:v>0.11579769104719162</c:v>
                </c:pt>
                <c:pt idx="2">
                  <c:v>6.1913475394248962E-2</c:v>
                </c:pt>
              </c:numCache>
            </c:numRef>
          </c:val>
          <c:extLst xmlns:c16r2="http://schemas.microsoft.com/office/drawing/2015/06/chart">
            <c:ext xmlns:c16="http://schemas.microsoft.com/office/drawing/2014/chart" uri="{C3380CC4-5D6E-409C-BE32-E72D297353CC}">
              <c16:uniqueId val="{00000000-DB63-4A3D-AD1B-A74065022108}"/>
            </c:ext>
          </c:extLst>
        </c:ser>
        <c:ser>
          <c:idx val="4"/>
          <c:order val="4"/>
          <c:tx>
            <c:strRef>
              <c:f>r_isl_vote!$B$6</c:f>
              <c:strCache>
                <c:ptCount val="1"/>
                <c:pt idx="0">
                  <c:v>Saraiki</c:v>
                </c:pt>
              </c:strCache>
            </c:strRef>
          </c:tx>
          <c:spPr>
            <a:solidFill>
              <a:schemeClr val="accent6">
                <a:lumMod val="60000"/>
                <a:lumOff val="40000"/>
              </a:schemeClr>
            </a:solidFill>
            <a:ln>
              <a:solidFill>
                <a:schemeClr val="accent6">
                  <a:lumMod val="60000"/>
                  <a:lumOff val="40000"/>
                </a:schemeClr>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r_isl_vote!$C$6:$J$6</c15:sqref>
                  </c15:fullRef>
                </c:ext>
              </c:extLst>
              <c:f>(r_isl_vote!$C$6,r_isl_vote!$G$6,r_isl_vote!$J$6)</c:f>
              <c:numCache>
                <c:formatCode>General</c:formatCode>
                <c:ptCount val="3"/>
                <c:pt idx="0">
                  <c:v>8.1063605844974518E-2</c:v>
                </c:pt>
                <c:pt idx="1">
                  <c:v>0.17897185683250427</c:v>
                </c:pt>
                <c:pt idx="2">
                  <c:v>5.4424185305833817E-2</c:v>
                </c:pt>
              </c:numCache>
            </c:numRef>
          </c:val>
          <c:extLst xmlns:c16r2="http://schemas.microsoft.com/office/drawing/2015/06/chart">
            <c:ext xmlns:c16="http://schemas.microsoft.com/office/drawing/2014/chart" uri="{C3380CC4-5D6E-409C-BE32-E72D297353CC}">
              <c16:uniqueId val="{00000000-5BCB-48A3-8380-25A95849EA0F}"/>
            </c:ext>
          </c:extLst>
        </c:ser>
        <c:ser>
          <c:idx val="6"/>
          <c:order val="5"/>
          <c:tx>
            <c:strRef>
              <c:f>r_isl_vote!$B$8</c:f>
              <c:strCache>
                <c:ptCount val="1"/>
                <c:pt idx="0">
                  <c:v>Ourdou</c:v>
                </c:pt>
              </c:strCache>
            </c:strRef>
          </c:tx>
          <c:spPr>
            <a:solidFill>
              <a:srgbClr val="C00000"/>
            </a:solidFill>
            <a:ln>
              <a:solidFill>
                <a:srgbClr val="C00000"/>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r_isl_vote!$C$8:$J$8</c15:sqref>
                  </c15:fullRef>
                </c:ext>
              </c:extLst>
              <c:f>(r_isl_vote!$C$8,r_isl_vote!$G$8,r_isl_vote!$J$8)</c:f>
              <c:numCache>
                <c:formatCode>General</c:formatCode>
                <c:ptCount val="3"/>
                <c:pt idx="0">
                  <c:v>0.33837270736694336</c:v>
                </c:pt>
                <c:pt idx="1">
                  <c:v>0.17533332109451294</c:v>
                </c:pt>
                <c:pt idx="2">
                  <c:v>0.11160855740308762</c:v>
                </c:pt>
              </c:numCache>
            </c:numRef>
          </c:val>
          <c:extLst xmlns:c16r2="http://schemas.microsoft.com/office/drawing/2015/06/chart">
            <c:ext xmlns:c16="http://schemas.microsoft.com/office/drawing/2014/chart" uri="{C3380CC4-5D6E-409C-BE32-E72D297353CC}">
              <c16:uniqueId val="{00000002-5BCB-48A3-8380-25A95849EA0F}"/>
            </c:ext>
          </c:extLst>
        </c:ser>
        <c:ser>
          <c:idx val="5"/>
          <c:order val="6"/>
          <c:tx>
            <c:strRef>
              <c:f>r_isl_vote!$B$7</c:f>
              <c:strCache>
                <c:ptCount val="1"/>
                <c:pt idx="0">
                  <c:v>Sindhi</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r_isl_vote!$C$7:$J$7</c15:sqref>
                  </c15:fullRef>
                </c:ext>
              </c:extLst>
              <c:f>(r_isl_vote!$C$7,r_isl_vote!$G$7,r_isl_vote!$J$7)</c:f>
              <c:numCache>
                <c:formatCode>General</c:formatCode>
                <c:ptCount val="3"/>
                <c:pt idx="0">
                  <c:v>1.0886860080063343E-2</c:v>
                </c:pt>
                <c:pt idx="1">
                  <c:v>2.4208344984799623E-3</c:v>
                </c:pt>
                <c:pt idx="2">
                  <c:v>8.1138759851455688E-2</c:v>
                </c:pt>
              </c:numCache>
            </c:numRef>
          </c:val>
          <c:extLst xmlns:c16r2="http://schemas.microsoft.com/office/drawing/2015/06/chart">
            <c:ext xmlns:c16="http://schemas.microsoft.com/office/drawing/2014/chart" uri="{C3380CC4-5D6E-409C-BE32-E72D297353CC}">
              <c16:uniqueId val="{00000001-5BCB-48A3-8380-25A95849EA0F}"/>
            </c:ext>
          </c:extLst>
        </c:ser>
        <c:dLbls>
          <c:showLegendKey val="0"/>
          <c:showVal val="0"/>
          <c:showCatName val="0"/>
          <c:showSerName val="0"/>
          <c:showPercent val="0"/>
          <c:showBubbleSize val="0"/>
        </c:dLbls>
        <c:gapWidth val="219"/>
        <c:overlap val="-27"/>
        <c:axId val="1246791952"/>
        <c:axId val="1246788144"/>
        <c:extLst xmlns:c16r2="http://schemas.microsoft.com/office/drawing/2015/06/chart">
          <c:ext xmlns:c15="http://schemas.microsoft.com/office/drawing/2012/chart" uri="{02D57815-91ED-43cb-92C2-25804820EDAC}">
            <c15:filteredBarSeries>
              <c15:ser>
                <c:idx val="1"/>
                <c:order val="0"/>
                <c:tx>
                  <c:strRef>
                    <c:extLst xmlns:c16r2="http://schemas.microsoft.com/office/drawing/2015/06/chart">
                      <c:ext uri="{02D57815-91ED-43cb-92C2-25804820EDAC}">
                        <c15:formulaRef>
                          <c15:sqref>r_isl_vote!$B$2</c15:sqref>
                        </c15:formulaRef>
                      </c:ext>
                    </c:extLst>
                    <c:strCache>
                      <c:ptCount val="1"/>
                      <c:pt idx="0">
                        <c:v>Baloutche</c:v>
                      </c:pt>
                    </c:strCache>
                  </c:strRef>
                </c:tx>
                <c:spPr>
                  <a:solidFill>
                    <a:schemeClr val="accent5"/>
                  </a:solidFill>
                  <a:ln>
                    <a:solidFill>
                      <a:schemeClr val="accent5"/>
                    </a:solidFill>
                  </a:ln>
                  <a:effectLst/>
                </c:spPr>
                <c:invertIfNegative val="0"/>
                <c:cat>
                  <c:strRef>
                    <c:extLst>
                      <c:ext uri="{02D57815-91ED-43cb-92C2-25804820EDAC}">
                        <c15:fullRef>
                          <c15:sqref>r_isl_vote!$C$1:$J$1</c15:sqref>
                        </c15:fullRef>
                        <c15:formulaRef>
                          <c15:sqref>(r_isl_vote!$C$1,r_isl_vote!$G$1,r_isl_vote!$J$1)</c15:sqref>
                        </c15:formulaRef>
                      </c:ext>
                    </c:extLst>
                    <c:strCache>
                      <c:ptCount val="3"/>
                      <c:pt idx="0">
                        <c:v>1970</c:v>
                      </c:pt>
                      <c:pt idx="1">
                        <c:v>2002</c:v>
                      </c:pt>
                      <c:pt idx="2">
                        <c:v>2018</c:v>
                      </c:pt>
                    </c:strCache>
                  </c:strRef>
                </c:cat>
                <c:val>
                  <c:numRef>
                    <c:extLst>
                      <c:ext uri="{02D57815-91ED-43cb-92C2-25804820EDAC}">
                        <c15:fullRef>
                          <c15:sqref>r_isl_vote!$C$2:$J$2</c15:sqref>
                        </c15:fullRef>
                        <c15:formulaRef>
                          <c15:sqref>(r_isl_vote!$C$2,r_isl_vote!$G$2,r_isl_vote!$J$2)</c15:sqref>
                        </c15:formulaRef>
                      </c:ext>
                    </c:extLst>
                    <c:numCache>
                      <c:formatCode>General</c:formatCode>
                      <c:ptCount val="3"/>
                      <c:pt idx="0">
                        <c:v>0.12672241032123566</c:v>
                      </c:pt>
                      <c:pt idx="1">
                        <c:v>8.1455454230308533E-2</c:v>
                      </c:pt>
                      <c:pt idx="2">
                        <c:v>0.18043023347854614</c:v>
                      </c:pt>
                    </c:numCache>
                  </c:numRef>
                </c:val>
                <c:extLst xmlns:c16r2="http://schemas.microsoft.com/office/drawing/2015/06/chart">
                  <c:ext xmlns:c16="http://schemas.microsoft.com/office/drawing/2014/chart" uri="{C3380CC4-5D6E-409C-BE32-E72D297353CC}">
                    <c16:uniqueId val="{00000001-DB63-4A3D-AD1B-A74065022108}"/>
                  </c:ext>
                </c:extLst>
              </c15:ser>
            </c15:filteredBarSeries>
            <c15:filteredBarSeries>
              <c15:ser>
                <c:idx val="3"/>
                <c:order val="1"/>
                <c:tx>
                  <c:strRef>
                    <c:extLst xmlns:c16r2="http://schemas.microsoft.com/office/drawing/2015/06/chart" xmlns:c15="http://schemas.microsoft.com/office/drawing/2012/chart">
                      <c:ext xmlns:c15="http://schemas.microsoft.com/office/drawing/2012/chart" uri="{02D57815-91ED-43cb-92C2-25804820EDAC}">
                        <c15:formulaRef>
                          <c15:sqref>r_isl_vote!$B$3</c15:sqref>
                        </c15:formulaRef>
                      </c:ext>
                    </c:extLst>
                    <c:strCache>
                      <c:ptCount val="1"/>
                      <c:pt idx="0">
                        <c:v>Autres</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r_isl_vote!$C$1:$J$1</c15:sqref>
                        </c15:fullRef>
                        <c15:formulaRef>
                          <c15:sqref>(r_isl_vote!$C$1,r_isl_vote!$G$1,r_isl_vote!$J$1)</c15:sqref>
                        </c15:formulaRef>
                      </c:ext>
                    </c:extLst>
                    <c:strCache>
                      <c:ptCount val="3"/>
                      <c:pt idx="0">
                        <c:v>1970</c:v>
                      </c:pt>
                      <c:pt idx="1">
                        <c:v>2002</c:v>
                      </c:pt>
                      <c:pt idx="2">
                        <c:v>2018</c:v>
                      </c:pt>
                    </c:strCache>
                  </c:strRef>
                </c:cat>
                <c:val>
                  <c:numRef>
                    <c:extLst>
                      <c:ext xmlns:c15="http://schemas.microsoft.com/office/drawing/2012/chart" uri="{02D57815-91ED-43cb-92C2-25804820EDAC}">
                        <c15:fullRef>
                          <c15:sqref>r_isl_vote!$C$3:$J$3</c15:sqref>
                        </c15:fullRef>
                        <c15:formulaRef>
                          <c15:sqref>(r_isl_vote!$C$3,r_isl_vote!$G$3,r_isl_vote!$J$3)</c15:sqref>
                        </c15:formulaRef>
                      </c:ext>
                    </c:extLst>
                    <c:numCache>
                      <c:formatCode>General</c:formatCode>
                      <c:ptCount val="3"/>
                      <c:pt idx="0">
                        <c:v>0.1167697012424469</c:v>
                      </c:pt>
                      <c:pt idx="1">
                        <c:v>9.8568052053451538E-2</c:v>
                      </c:pt>
                      <c:pt idx="2">
                        <c:v>0.13831102848052979</c:v>
                      </c:pt>
                    </c:numCache>
                  </c:numRef>
                </c:val>
                <c:extLst xmlns:c16r2="http://schemas.microsoft.com/office/drawing/2015/06/chart" xmlns:c15="http://schemas.microsoft.com/office/drawing/2012/chart">
                  <c:ext xmlns:c16="http://schemas.microsoft.com/office/drawing/2014/chart" uri="{C3380CC4-5D6E-409C-BE32-E72D297353CC}">
                    <c16:uniqueId val="{00000002-DB63-4A3D-AD1B-A74065022108}"/>
                  </c:ext>
                </c:extLst>
              </c15:ser>
            </c15:filteredBarSeries>
          </c:ext>
        </c:extLst>
      </c:barChart>
      <c:catAx>
        <c:axId val="124679195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6788144"/>
        <c:crosses val="autoZero"/>
        <c:auto val="1"/>
        <c:lblAlgn val="ctr"/>
        <c:lblOffset val="100"/>
        <c:noMultiLvlLbl val="0"/>
      </c:catAx>
      <c:valAx>
        <c:axId val="12467881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6791952"/>
        <c:crosses val="autoZero"/>
        <c:crossBetween val="between"/>
      </c:valAx>
      <c:spPr>
        <a:noFill/>
        <a:ln>
          <a:solidFill>
            <a:sysClr val="windowText" lastClr="000000"/>
          </a:solidFill>
        </a:ln>
        <a:effectLst/>
      </c:spPr>
    </c:plotArea>
    <c:legend>
      <c:legendPos val="b"/>
      <c:layout>
        <c:manualLayout>
          <c:xMode val="edge"/>
          <c:yMode val="edge"/>
          <c:x val="0.49586715092251799"/>
          <c:y val="0.100626081049218"/>
          <c:w val="0.47570351264979299"/>
          <c:h val="9.94345978620577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A8 - Vote PTI par langue</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E-2"/>
          <c:w val="0.91062130312926604"/>
          <c:h val="0.73880515309058503"/>
        </c:manualLayout>
      </c:layout>
      <c:barChart>
        <c:barDir val="col"/>
        <c:grouping val="clustered"/>
        <c:varyColors val="0"/>
        <c:ser>
          <c:idx val="1"/>
          <c:order val="2"/>
          <c:tx>
            <c:strRef>
              <c:f>r_pti_vote!$B$4</c:f>
              <c:strCache>
                <c:ptCount val="1"/>
                <c:pt idx="0">
                  <c:v>Pachtoune</c:v>
                </c:pt>
              </c:strCache>
            </c:strRef>
          </c:tx>
          <c:spPr>
            <a:solidFill>
              <a:schemeClr val="accent4"/>
            </a:solidFill>
            <a:ln>
              <a:solidFill>
                <a:schemeClr val="accent4"/>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r_pti_vote!$C$4:$J$4</c15:sqref>
                  </c15:fullRef>
                </c:ext>
              </c:extLst>
              <c:f>r_pti_vote!$I$4:$J$4</c:f>
              <c:numCache>
                <c:formatCode>General</c:formatCode>
                <c:ptCount val="2"/>
                <c:pt idx="0">
                  <c:v>0.23527643084526062</c:v>
                </c:pt>
                <c:pt idx="1">
                  <c:v>0.54229056835174561</c:v>
                </c:pt>
              </c:numCache>
            </c:numRef>
          </c:val>
          <c:extLst xmlns:c16r2="http://schemas.microsoft.com/office/drawing/2015/06/chart">
            <c:ext xmlns:c16="http://schemas.microsoft.com/office/drawing/2014/chart" uri="{C3380CC4-5D6E-409C-BE32-E72D297353CC}">
              <c16:uniqueId val="{00000002-B73A-454F-B115-C9A2A05CB319}"/>
            </c:ext>
          </c:extLst>
        </c:ser>
        <c:ser>
          <c:idx val="0"/>
          <c:order val="3"/>
          <c:tx>
            <c:strRef>
              <c:f>r_pti_vote!$B$5</c:f>
              <c:strCache>
                <c:ptCount val="1"/>
                <c:pt idx="0">
                  <c:v>Penjabi</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r_pti_vote!$C$5:$J$5</c15:sqref>
                  </c15:fullRef>
                </c:ext>
              </c:extLst>
              <c:f>r_pti_vote!$I$5:$J$5</c:f>
              <c:numCache>
                <c:formatCode>General</c:formatCode>
                <c:ptCount val="2"/>
                <c:pt idx="0">
                  <c:v>0.17804525792598724</c:v>
                </c:pt>
                <c:pt idx="1">
                  <c:v>0.30614599585533142</c:v>
                </c:pt>
              </c:numCache>
            </c:numRef>
          </c:val>
          <c:extLst xmlns:c16r2="http://schemas.microsoft.com/office/drawing/2015/06/chart">
            <c:ext xmlns:c16="http://schemas.microsoft.com/office/drawing/2014/chart" uri="{C3380CC4-5D6E-409C-BE32-E72D297353CC}">
              <c16:uniqueId val="{00000003-B73A-454F-B115-C9A2A05CB319}"/>
            </c:ext>
          </c:extLst>
        </c:ser>
        <c:ser>
          <c:idx val="4"/>
          <c:order val="4"/>
          <c:tx>
            <c:strRef>
              <c:f>r_pti_vote!$B$6</c:f>
              <c:strCache>
                <c:ptCount val="1"/>
                <c:pt idx="0">
                  <c:v>Saraiki</c:v>
                </c:pt>
              </c:strCache>
            </c:strRef>
          </c:tx>
          <c:spPr>
            <a:solidFill>
              <a:schemeClr val="accent6">
                <a:lumMod val="60000"/>
                <a:lumOff val="40000"/>
              </a:schemeClr>
            </a:solidFill>
            <a:ln>
              <a:solidFill>
                <a:schemeClr val="accent6">
                  <a:lumMod val="60000"/>
                  <a:lumOff val="40000"/>
                </a:schemeClr>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r_pti_vote!$C$6:$J$6</c15:sqref>
                  </c15:fullRef>
                </c:ext>
              </c:extLst>
              <c:f>r_pti_vote!$I$6:$J$6</c:f>
              <c:numCache>
                <c:formatCode>General</c:formatCode>
                <c:ptCount val="2"/>
                <c:pt idx="0">
                  <c:v>0.15886284410953522</c:v>
                </c:pt>
                <c:pt idx="1">
                  <c:v>0.34219804406166077</c:v>
                </c:pt>
              </c:numCache>
            </c:numRef>
          </c:val>
          <c:extLst xmlns:c16r2="http://schemas.microsoft.com/office/drawing/2015/06/chart">
            <c:ext xmlns:c16="http://schemas.microsoft.com/office/drawing/2014/chart" uri="{C3380CC4-5D6E-409C-BE32-E72D297353CC}">
              <c16:uniqueId val="{00000000-B577-4B6E-9EA3-6A30B65223F8}"/>
            </c:ext>
          </c:extLst>
        </c:ser>
        <c:ser>
          <c:idx val="5"/>
          <c:order val="5"/>
          <c:tx>
            <c:strRef>
              <c:f>r_pti_vote!$B$7</c:f>
              <c:strCache>
                <c:ptCount val="1"/>
                <c:pt idx="0">
                  <c:v>Sindhi</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r_pti_vote!$C$7:$J$7</c15:sqref>
                  </c15:fullRef>
                </c:ext>
              </c:extLst>
              <c:f>r_pti_vote!$I$7:$J$7</c:f>
              <c:numCache>
                <c:formatCode>General</c:formatCode>
                <c:ptCount val="2"/>
                <c:pt idx="0">
                  <c:v>5.0182018429040909E-2</c:v>
                </c:pt>
                <c:pt idx="1">
                  <c:v>0.20878534018993378</c:v>
                </c:pt>
              </c:numCache>
            </c:numRef>
          </c:val>
          <c:extLst xmlns:c16r2="http://schemas.microsoft.com/office/drawing/2015/06/chart">
            <c:ext xmlns:c16="http://schemas.microsoft.com/office/drawing/2014/chart" uri="{C3380CC4-5D6E-409C-BE32-E72D297353CC}">
              <c16:uniqueId val="{00000001-B577-4B6E-9EA3-6A30B65223F8}"/>
            </c:ext>
          </c:extLst>
        </c:ser>
        <c:ser>
          <c:idx val="6"/>
          <c:order val="6"/>
          <c:tx>
            <c:strRef>
              <c:f>r_pti_vote!$B$8</c:f>
              <c:strCache>
                <c:ptCount val="1"/>
                <c:pt idx="0">
                  <c:v>Ourdou</c:v>
                </c:pt>
              </c:strCache>
            </c:strRef>
          </c:tx>
          <c:spPr>
            <a:solidFill>
              <a:srgbClr val="C00000"/>
            </a:solidFill>
            <a:ln>
              <a:solidFill>
                <a:srgbClr val="C00000"/>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r_pti_vote!$C$8:$J$8</c15:sqref>
                  </c15:fullRef>
                </c:ext>
              </c:extLst>
              <c:f>r_pti_vote!$I$8:$J$8</c:f>
              <c:numCache>
                <c:formatCode>General</c:formatCode>
                <c:ptCount val="2"/>
                <c:pt idx="0">
                  <c:v>0.17227797210216522</c:v>
                </c:pt>
                <c:pt idx="1">
                  <c:v>0.29923856258392334</c:v>
                </c:pt>
              </c:numCache>
            </c:numRef>
          </c:val>
          <c:extLst xmlns:c16r2="http://schemas.microsoft.com/office/drawing/2015/06/chart">
            <c:ext xmlns:c16="http://schemas.microsoft.com/office/drawing/2014/chart" uri="{C3380CC4-5D6E-409C-BE32-E72D297353CC}">
              <c16:uniqueId val="{00000002-B577-4B6E-9EA3-6A30B65223F8}"/>
            </c:ext>
          </c:extLst>
        </c:ser>
        <c:dLbls>
          <c:showLegendKey val="0"/>
          <c:showVal val="0"/>
          <c:showCatName val="0"/>
          <c:showSerName val="0"/>
          <c:showPercent val="0"/>
          <c:showBubbleSize val="0"/>
        </c:dLbls>
        <c:gapWidth val="219"/>
        <c:overlap val="-27"/>
        <c:axId val="1246788688"/>
        <c:axId val="1246790864"/>
        <c:extLst xmlns:c16r2="http://schemas.microsoft.com/office/drawing/2015/06/chart">
          <c:ext xmlns:c15="http://schemas.microsoft.com/office/drawing/2012/chart" uri="{02D57815-91ED-43cb-92C2-25804820EDAC}">
            <c15:filteredBarSeries>
              <c15:ser>
                <c:idx val="2"/>
                <c:order val="0"/>
                <c:tx>
                  <c:strRef>
                    <c:extLst xmlns:c16r2="http://schemas.microsoft.com/office/drawing/2015/06/chart">
                      <c:ext uri="{02D57815-91ED-43cb-92C2-25804820EDAC}">
                        <c15:formulaRef>
                          <c15:sqref>r_pti_vote!$B$2</c15:sqref>
                        </c15:formulaRef>
                      </c:ext>
                    </c:extLst>
                    <c:strCache>
                      <c:ptCount val="1"/>
                      <c:pt idx="0">
                        <c:v>Baloutche</c:v>
                      </c:pt>
                    </c:strCache>
                  </c:strRef>
                </c:tx>
                <c:spPr>
                  <a:solidFill>
                    <a:srgbClr val="FF0000"/>
                  </a:solidFill>
                  <a:ln>
                    <a:solidFill>
                      <a:srgbClr val="FF0000"/>
                    </a:solidFill>
                  </a:ln>
                  <a:effectLst/>
                </c:spPr>
                <c:invertIfNegative val="0"/>
                <c:cat>
                  <c:strRef>
                    <c:extLst>
                      <c:ext uri="{02D57815-91ED-43cb-92C2-25804820EDAC}">
                        <c15:fullRef>
                          <c15:sqref>r_pti_vote!$C$1:$J$1</c15:sqref>
                        </c15:fullRef>
                        <c15:formulaRef>
                          <c15:sqref>r_pti_vote!$I$1:$J$1</c15:sqref>
                        </c15:formulaRef>
                      </c:ext>
                    </c:extLst>
                    <c:strCache>
                      <c:ptCount val="2"/>
                      <c:pt idx="0">
                        <c:v>2013</c:v>
                      </c:pt>
                      <c:pt idx="1">
                        <c:v>2018</c:v>
                      </c:pt>
                    </c:strCache>
                  </c:strRef>
                </c:cat>
                <c:val>
                  <c:numRef>
                    <c:extLst>
                      <c:ext uri="{02D57815-91ED-43cb-92C2-25804820EDAC}">
                        <c15:fullRef>
                          <c15:sqref>r_pti_vote!$C$2:$J$2</c15:sqref>
                        </c15:fullRef>
                        <c15:formulaRef>
                          <c15:sqref>r_pti_vote!$I$2:$J$2</c15:sqref>
                        </c15:formulaRef>
                      </c:ext>
                    </c:extLst>
                    <c:numCache>
                      <c:formatCode>General</c:formatCode>
                      <c:ptCount val="2"/>
                      <c:pt idx="0">
                        <c:v>8.3484528586268425E-3</c:v>
                      </c:pt>
                      <c:pt idx="1">
                        <c:v>0.15314376354217529</c:v>
                      </c:pt>
                    </c:numCache>
                  </c:numRef>
                </c:val>
                <c:extLst xmlns:c16r2="http://schemas.microsoft.com/office/drawing/2015/06/chart">
                  <c:ext xmlns:c16="http://schemas.microsoft.com/office/drawing/2014/chart" uri="{C3380CC4-5D6E-409C-BE32-E72D297353CC}">
                    <c16:uniqueId val="{00000000-B73A-454F-B115-C9A2A05CB319}"/>
                  </c:ext>
                </c:extLst>
              </c15:ser>
            </c15:filteredBarSeries>
            <c15:filteredBarSeries>
              <c15:ser>
                <c:idx val="3"/>
                <c:order val="1"/>
                <c:tx>
                  <c:strRef>
                    <c:extLst xmlns:c16r2="http://schemas.microsoft.com/office/drawing/2015/06/chart" xmlns:c15="http://schemas.microsoft.com/office/drawing/2012/chart">
                      <c:ext xmlns:c15="http://schemas.microsoft.com/office/drawing/2012/chart" uri="{02D57815-91ED-43cb-92C2-25804820EDAC}">
                        <c15:formulaRef>
                          <c15:sqref>r_pti_vote!$B$3</c15:sqref>
                        </c15:formulaRef>
                      </c:ext>
                    </c:extLst>
                    <c:strCache>
                      <c:ptCount val="1"/>
                      <c:pt idx="0">
                        <c:v>Autres</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r_pti_vote!$C$1:$J$1</c15:sqref>
                        </c15:fullRef>
                        <c15:formulaRef>
                          <c15:sqref>r_pti_vote!$I$1:$J$1</c15:sqref>
                        </c15:formulaRef>
                      </c:ext>
                    </c:extLst>
                    <c:strCache>
                      <c:ptCount val="2"/>
                      <c:pt idx="0">
                        <c:v>2013</c:v>
                      </c:pt>
                      <c:pt idx="1">
                        <c:v>2018</c:v>
                      </c:pt>
                    </c:strCache>
                  </c:strRef>
                </c:cat>
                <c:val>
                  <c:numRef>
                    <c:extLst>
                      <c:ext xmlns:c15="http://schemas.microsoft.com/office/drawing/2012/chart" uri="{02D57815-91ED-43cb-92C2-25804820EDAC}">
                        <c15:fullRef>
                          <c15:sqref>r_pti_vote!$C$3:$J$3</c15:sqref>
                        </c15:fullRef>
                        <c15:formulaRef>
                          <c15:sqref>r_pti_vote!$I$3:$J$3</c15:sqref>
                        </c15:formulaRef>
                      </c:ext>
                    </c:extLst>
                    <c:numCache>
                      <c:formatCode>General</c:formatCode>
                      <c:ptCount val="2"/>
                      <c:pt idx="0">
                        <c:v>0.3162674605846405</c:v>
                      </c:pt>
                      <c:pt idx="1">
                        <c:v>0.40062499046325684</c:v>
                      </c:pt>
                    </c:numCache>
                  </c:numRef>
                </c:val>
                <c:extLst xmlns:c16r2="http://schemas.microsoft.com/office/drawing/2015/06/chart" xmlns:c15="http://schemas.microsoft.com/office/drawing/2012/chart">
                  <c:ext xmlns:c16="http://schemas.microsoft.com/office/drawing/2014/chart" uri="{C3380CC4-5D6E-409C-BE32-E72D297353CC}">
                    <c16:uniqueId val="{00000001-B73A-454F-B115-C9A2A05CB319}"/>
                  </c:ext>
                </c:extLst>
              </c15:ser>
            </c15:filteredBarSeries>
          </c:ext>
        </c:extLst>
      </c:barChart>
      <c:catAx>
        <c:axId val="12467886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6790864"/>
        <c:crosses val="autoZero"/>
        <c:auto val="1"/>
        <c:lblAlgn val="ctr"/>
        <c:lblOffset val="100"/>
        <c:noMultiLvlLbl val="0"/>
      </c:catAx>
      <c:valAx>
        <c:axId val="1246790864"/>
        <c:scaling>
          <c:orientation val="minMax"/>
          <c:max val="0.7"/>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6788688"/>
        <c:crosses val="autoZero"/>
        <c:crossBetween val="between"/>
      </c:valAx>
      <c:spPr>
        <a:noFill/>
        <a:ln>
          <a:solidFill>
            <a:sysClr val="windowText" lastClr="000000"/>
          </a:solidFill>
        </a:ln>
        <a:effectLst/>
      </c:spPr>
    </c:plotArea>
    <c:legend>
      <c:legendPos val="b"/>
      <c:layout>
        <c:manualLayout>
          <c:xMode val="edge"/>
          <c:yMode val="edge"/>
          <c:x val="0.47124871778994099"/>
          <c:y val="9.6437917064459797E-2"/>
          <c:w val="0.50442501797113304"/>
          <c:h val="0.101528679854437"/>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A9 - Vote MQM par langue</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E-2"/>
          <c:w val="0.91062130312926604"/>
          <c:h val="0.73880515309058503"/>
        </c:manualLayout>
      </c:layout>
      <c:barChart>
        <c:barDir val="col"/>
        <c:grouping val="clustered"/>
        <c:varyColors val="0"/>
        <c:ser>
          <c:idx val="1"/>
          <c:order val="2"/>
          <c:tx>
            <c:strRef>
              <c:f>r_mqm_vote!$B$4</c:f>
              <c:strCache>
                <c:ptCount val="1"/>
                <c:pt idx="0">
                  <c:v>Pachtoune</c:v>
                </c:pt>
              </c:strCache>
            </c:strRef>
          </c:tx>
          <c:spPr>
            <a:solidFill>
              <a:schemeClr val="accent4"/>
            </a:solidFill>
            <a:ln>
              <a:solidFill>
                <a:schemeClr val="accent4"/>
              </a:solidFill>
            </a:ln>
            <a:effectLst/>
          </c:spPr>
          <c:invertIfNegative val="0"/>
          <c:cat>
            <c:strRef>
              <c:extLst>
                <c:ext xmlns:c15="http://schemas.microsoft.com/office/drawing/2012/chart" uri="{02D57815-91ED-43cb-92C2-25804820EDAC}">
                  <c15:fullRef>
                    <c15:sqref>r_mqm_vote!$C$1:$J$1</c15:sqref>
                  </c15:fullRef>
                </c:ext>
              </c:extLst>
              <c:f>r_mqm_vote!$E$1:$J$1</c:f>
              <c:strCache>
                <c:ptCount val="6"/>
                <c:pt idx="0">
                  <c:v>1988</c:v>
                </c:pt>
                <c:pt idx="1">
                  <c:v>1997</c:v>
                </c:pt>
                <c:pt idx="2">
                  <c:v>2002</c:v>
                </c:pt>
                <c:pt idx="3">
                  <c:v>2008</c:v>
                </c:pt>
                <c:pt idx="4">
                  <c:v>2013</c:v>
                </c:pt>
                <c:pt idx="5">
                  <c:v>2018</c:v>
                </c:pt>
              </c:strCache>
            </c:strRef>
          </c:cat>
          <c:val>
            <c:numRef>
              <c:extLst>
                <c:ext xmlns:c15="http://schemas.microsoft.com/office/drawing/2012/chart" uri="{02D57815-91ED-43cb-92C2-25804820EDAC}">
                  <c15:fullRef>
                    <c15:sqref>r_mqm_vote!$C$4:$J$4</c15:sqref>
                  </c15:fullRef>
                </c:ext>
              </c:extLst>
              <c:f>r_mqm_vote!$E$4:$J$4</c:f>
              <c:numCache>
                <c:formatCode>General</c:formatCode>
                <c:ptCount val="6"/>
                <c:pt idx="0">
                  <c:v>0</c:v>
                </c:pt>
                <c:pt idx="1">
                  <c:v>0</c:v>
                </c:pt>
                <c:pt idx="2">
                  <c:v>9.262764360755682E-4</c:v>
                </c:pt>
                <c:pt idx="3">
                  <c:v>2.5392638053745031E-3</c:v>
                </c:pt>
                <c:pt idx="4">
                  <c:v>5.9469123370945454E-3</c:v>
                </c:pt>
                <c:pt idx="5">
                  <c:v>0</c:v>
                </c:pt>
              </c:numCache>
            </c:numRef>
          </c:val>
          <c:extLst xmlns:c16r2="http://schemas.microsoft.com/office/drawing/2015/06/chart">
            <c:ext xmlns:c16="http://schemas.microsoft.com/office/drawing/2014/chart" uri="{C3380CC4-5D6E-409C-BE32-E72D297353CC}">
              <c16:uniqueId val="{00000000-6C04-4C2D-85F0-348FDBE207E9}"/>
            </c:ext>
          </c:extLst>
        </c:ser>
        <c:ser>
          <c:idx val="0"/>
          <c:order val="3"/>
          <c:tx>
            <c:strRef>
              <c:f>r_mqm_vote!$B$5</c:f>
              <c:strCache>
                <c:ptCount val="1"/>
                <c:pt idx="0">
                  <c:v>Penjabi</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r_mqm_vote!$C$1:$J$1</c15:sqref>
                  </c15:fullRef>
                </c:ext>
              </c:extLst>
              <c:f>r_mqm_vote!$E$1:$J$1</c:f>
              <c:strCache>
                <c:ptCount val="6"/>
                <c:pt idx="0">
                  <c:v>1988</c:v>
                </c:pt>
                <c:pt idx="1">
                  <c:v>1997</c:v>
                </c:pt>
                <c:pt idx="2">
                  <c:v>2002</c:v>
                </c:pt>
                <c:pt idx="3">
                  <c:v>2008</c:v>
                </c:pt>
                <c:pt idx="4">
                  <c:v>2013</c:v>
                </c:pt>
                <c:pt idx="5">
                  <c:v>2018</c:v>
                </c:pt>
              </c:strCache>
            </c:strRef>
          </c:cat>
          <c:val>
            <c:numRef>
              <c:extLst>
                <c:ext xmlns:c15="http://schemas.microsoft.com/office/drawing/2012/chart" uri="{02D57815-91ED-43cb-92C2-25804820EDAC}">
                  <c15:fullRef>
                    <c15:sqref>r_mqm_vote!$C$5:$J$5</c15:sqref>
                  </c15:fullRef>
                </c:ext>
              </c:extLst>
              <c:f>r_mqm_vote!$E$5:$J$5</c:f>
              <c:numCache>
                <c:formatCode>General</c:formatCode>
                <c:ptCount val="6"/>
                <c:pt idx="0">
                  <c:v>1.3727612094953656E-3</c:v>
                </c:pt>
                <c:pt idx="1">
                  <c:v>3.4677921794354916E-3</c:v>
                </c:pt>
                <c:pt idx="2">
                  <c:v>2.9699245933443308E-3</c:v>
                </c:pt>
                <c:pt idx="3">
                  <c:v>4.6441834419965744E-3</c:v>
                </c:pt>
                <c:pt idx="4">
                  <c:v>3.3761234953999519E-3</c:v>
                </c:pt>
                <c:pt idx="5">
                  <c:v>2.3492872714996338E-3</c:v>
                </c:pt>
              </c:numCache>
            </c:numRef>
          </c:val>
          <c:extLst xmlns:c16r2="http://schemas.microsoft.com/office/drawing/2015/06/chart">
            <c:ext xmlns:c16="http://schemas.microsoft.com/office/drawing/2014/chart" uri="{C3380CC4-5D6E-409C-BE32-E72D297353CC}">
              <c16:uniqueId val="{00000001-6C04-4C2D-85F0-348FDBE207E9}"/>
            </c:ext>
          </c:extLst>
        </c:ser>
        <c:ser>
          <c:idx val="4"/>
          <c:order val="4"/>
          <c:tx>
            <c:strRef>
              <c:f>r_mqm_vote!$B$6</c:f>
              <c:strCache>
                <c:ptCount val="1"/>
                <c:pt idx="0">
                  <c:v>Saraiki</c:v>
                </c:pt>
              </c:strCache>
            </c:strRef>
          </c:tx>
          <c:spPr>
            <a:solidFill>
              <a:schemeClr val="accent6">
                <a:lumMod val="60000"/>
                <a:lumOff val="40000"/>
              </a:schemeClr>
            </a:solidFill>
            <a:ln>
              <a:solidFill>
                <a:schemeClr val="accent6">
                  <a:lumMod val="60000"/>
                  <a:lumOff val="40000"/>
                </a:schemeClr>
              </a:solidFill>
            </a:ln>
            <a:effectLst/>
          </c:spPr>
          <c:invertIfNegative val="0"/>
          <c:cat>
            <c:strRef>
              <c:extLst>
                <c:ext xmlns:c15="http://schemas.microsoft.com/office/drawing/2012/chart" uri="{02D57815-91ED-43cb-92C2-25804820EDAC}">
                  <c15:fullRef>
                    <c15:sqref>r_mqm_vote!$C$1:$J$1</c15:sqref>
                  </c15:fullRef>
                </c:ext>
              </c:extLst>
              <c:f>r_mqm_vote!$E$1:$J$1</c:f>
              <c:strCache>
                <c:ptCount val="6"/>
                <c:pt idx="0">
                  <c:v>1988</c:v>
                </c:pt>
                <c:pt idx="1">
                  <c:v>1997</c:v>
                </c:pt>
                <c:pt idx="2">
                  <c:v>2002</c:v>
                </c:pt>
                <c:pt idx="3">
                  <c:v>2008</c:v>
                </c:pt>
                <c:pt idx="4">
                  <c:v>2013</c:v>
                </c:pt>
                <c:pt idx="5">
                  <c:v>2018</c:v>
                </c:pt>
              </c:strCache>
            </c:strRef>
          </c:cat>
          <c:val>
            <c:numRef>
              <c:extLst>
                <c:ext xmlns:c15="http://schemas.microsoft.com/office/drawing/2012/chart" uri="{02D57815-91ED-43cb-92C2-25804820EDAC}">
                  <c15:fullRef>
                    <c15:sqref>r_mqm_vote!$C$6:$J$6</c15:sqref>
                  </c15:fullRef>
                </c:ext>
              </c:extLst>
              <c:f>r_mqm_vote!$E$6:$J$6</c:f>
              <c:numCache>
                <c:formatCode>General</c:formatCode>
                <c:ptCount val="6"/>
                <c:pt idx="0">
                  <c:v>0</c:v>
                </c:pt>
                <c:pt idx="1">
                  <c:v>0</c:v>
                </c:pt>
                <c:pt idx="2">
                  <c:v>2.3358613252639771E-3</c:v>
                </c:pt>
                <c:pt idx="3">
                  <c:v>4.9923700280487537E-3</c:v>
                </c:pt>
                <c:pt idx="4">
                  <c:v>5.4960516281425953E-3</c:v>
                </c:pt>
                <c:pt idx="5">
                  <c:v>6.8640159443020821E-3</c:v>
                </c:pt>
              </c:numCache>
            </c:numRef>
          </c:val>
          <c:extLst xmlns:c16r2="http://schemas.microsoft.com/office/drawing/2015/06/chart">
            <c:ext xmlns:c16="http://schemas.microsoft.com/office/drawing/2014/chart" uri="{C3380CC4-5D6E-409C-BE32-E72D297353CC}">
              <c16:uniqueId val="{00000002-6C04-4C2D-85F0-348FDBE207E9}"/>
            </c:ext>
          </c:extLst>
        </c:ser>
        <c:ser>
          <c:idx val="5"/>
          <c:order val="5"/>
          <c:tx>
            <c:strRef>
              <c:f>r_mqm_vote!$B$7</c:f>
              <c:strCache>
                <c:ptCount val="1"/>
                <c:pt idx="0">
                  <c:v>Sindhi</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r_mqm_vote!$C$1:$J$1</c15:sqref>
                  </c15:fullRef>
                </c:ext>
              </c:extLst>
              <c:f>r_mqm_vote!$E$1:$J$1</c:f>
              <c:strCache>
                <c:ptCount val="6"/>
                <c:pt idx="0">
                  <c:v>1988</c:v>
                </c:pt>
                <c:pt idx="1">
                  <c:v>1997</c:v>
                </c:pt>
                <c:pt idx="2">
                  <c:v>2002</c:v>
                </c:pt>
                <c:pt idx="3">
                  <c:v>2008</c:v>
                </c:pt>
                <c:pt idx="4">
                  <c:v>2013</c:v>
                </c:pt>
                <c:pt idx="5">
                  <c:v>2018</c:v>
                </c:pt>
              </c:strCache>
            </c:strRef>
          </c:cat>
          <c:val>
            <c:numRef>
              <c:extLst>
                <c:ext xmlns:c15="http://schemas.microsoft.com/office/drawing/2012/chart" uri="{02D57815-91ED-43cb-92C2-25804820EDAC}">
                  <c15:fullRef>
                    <c15:sqref>r_mqm_vote!$C$7:$J$7</c15:sqref>
                  </c15:fullRef>
                </c:ext>
              </c:extLst>
              <c:f>r_mqm_vote!$E$7:$J$7</c:f>
              <c:numCache>
                <c:formatCode>General</c:formatCode>
                <c:ptCount val="6"/>
                <c:pt idx="0">
                  <c:v>0</c:v>
                </c:pt>
                <c:pt idx="1">
                  <c:v>6.3186935149133205E-3</c:v>
                </c:pt>
                <c:pt idx="2">
                  <c:v>5.3664105944335461E-3</c:v>
                </c:pt>
                <c:pt idx="3">
                  <c:v>1.2727665016427636E-3</c:v>
                </c:pt>
                <c:pt idx="4">
                  <c:v>2.6832817122340202E-2</c:v>
                </c:pt>
                <c:pt idx="5">
                  <c:v>1.3545474037528038E-2</c:v>
                </c:pt>
              </c:numCache>
            </c:numRef>
          </c:val>
          <c:extLst xmlns:c16r2="http://schemas.microsoft.com/office/drawing/2015/06/chart">
            <c:ext xmlns:c16="http://schemas.microsoft.com/office/drawing/2014/chart" uri="{C3380CC4-5D6E-409C-BE32-E72D297353CC}">
              <c16:uniqueId val="{00000003-6C04-4C2D-85F0-348FDBE207E9}"/>
            </c:ext>
          </c:extLst>
        </c:ser>
        <c:ser>
          <c:idx val="6"/>
          <c:order val="6"/>
          <c:tx>
            <c:strRef>
              <c:f>r_mqm_vote!$B$8</c:f>
              <c:strCache>
                <c:ptCount val="1"/>
                <c:pt idx="0">
                  <c:v>Ourdou</c:v>
                </c:pt>
              </c:strCache>
            </c:strRef>
          </c:tx>
          <c:spPr>
            <a:solidFill>
              <a:srgbClr val="C00000"/>
            </a:solidFill>
            <a:ln>
              <a:solidFill>
                <a:srgbClr val="C00000"/>
              </a:solidFill>
            </a:ln>
            <a:effectLst/>
          </c:spPr>
          <c:invertIfNegative val="0"/>
          <c:cat>
            <c:strRef>
              <c:extLst>
                <c:ext xmlns:c15="http://schemas.microsoft.com/office/drawing/2012/chart" uri="{02D57815-91ED-43cb-92C2-25804820EDAC}">
                  <c15:fullRef>
                    <c15:sqref>r_mqm_vote!$C$1:$J$1</c15:sqref>
                  </c15:fullRef>
                </c:ext>
              </c:extLst>
              <c:f>r_mqm_vote!$E$1:$J$1</c:f>
              <c:strCache>
                <c:ptCount val="6"/>
                <c:pt idx="0">
                  <c:v>1988</c:v>
                </c:pt>
                <c:pt idx="1">
                  <c:v>1997</c:v>
                </c:pt>
                <c:pt idx="2">
                  <c:v>2002</c:v>
                </c:pt>
                <c:pt idx="3">
                  <c:v>2008</c:v>
                </c:pt>
                <c:pt idx="4">
                  <c:v>2013</c:v>
                </c:pt>
                <c:pt idx="5">
                  <c:v>2018</c:v>
                </c:pt>
              </c:strCache>
            </c:strRef>
          </c:cat>
          <c:val>
            <c:numRef>
              <c:extLst>
                <c:ext xmlns:c15="http://schemas.microsoft.com/office/drawing/2012/chart" uri="{02D57815-91ED-43cb-92C2-25804820EDAC}">
                  <c15:fullRef>
                    <c15:sqref>r_mqm_vote!$C$8:$J$8</c15:sqref>
                  </c15:fullRef>
                </c:ext>
              </c:extLst>
              <c:f>r_mqm_vote!$E$8:$J$8</c:f>
              <c:numCache>
                <c:formatCode>General</c:formatCode>
                <c:ptCount val="6"/>
                <c:pt idx="0">
                  <c:v>0.26445138454437256</c:v>
                </c:pt>
                <c:pt idx="1">
                  <c:v>0.26193821430206299</c:v>
                </c:pt>
                <c:pt idx="2">
                  <c:v>0.30002951622009277</c:v>
                </c:pt>
                <c:pt idx="3">
                  <c:v>0.38801205158233643</c:v>
                </c:pt>
                <c:pt idx="4">
                  <c:v>0.36194378137588501</c:v>
                </c:pt>
                <c:pt idx="5">
                  <c:v>0.17167390882968903</c:v>
                </c:pt>
              </c:numCache>
            </c:numRef>
          </c:val>
          <c:extLst xmlns:c16r2="http://schemas.microsoft.com/office/drawing/2015/06/chart">
            <c:ext xmlns:c16="http://schemas.microsoft.com/office/drawing/2014/chart" uri="{C3380CC4-5D6E-409C-BE32-E72D297353CC}">
              <c16:uniqueId val="{00000004-6C04-4C2D-85F0-348FDBE207E9}"/>
            </c:ext>
          </c:extLst>
        </c:ser>
        <c:dLbls>
          <c:showLegendKey val="0"/>
          <c:showVal val="0"/>
          <c:showCatName val="0"/>
          <c:showSerName val="0"/>
          <c:showPercent val="0"/>
          <c:showBubbleSize val="0"/>
        </c:dLbls>
        <c:gapWidth val="219"/>
        <c:overlap val="-27"/>
        <c:axId val="1246791408"/>
        <c:axId val="1246789232"/>
        <c:extLst xmlns:c16r2="http://schemas.microsoft.com/office/drawing/2015/06/chart">
          <c:ext xmlns:c15="http://schemas.microsoft.com/office/drawing/2012/chart" uri="{02D57815-91ED-43cb-92C2-25804820EDAC}">
            <c15:filteredBarSeries>
              <c15:ser>
                <c:idx val="2"/>
                <c:order val="0"/>
                <c:tx>
                  <c:strRef>
                    <c:extLst xmlns:c16r2="http://schemas.microsoft.com/office/drawing/2015/06/chart">
                      <c:ext uri="{02D57815-91ED-43cb-92C2-25804820EDAC}">
                        <c15:formulaRef>
                          <c15:sqref>r_mqm_vote!$B$2</c15:sqref>
                        </c15:formulaRef>
                      </c:ext>
                    </c:extLst>
                    <c:strCache>
                      <c:ptCount val="1"/>
                      <c:pt idx="0">
                        <c:v>Baloutche</c:v>
                      </c:pt>
                    </c:strCache>
                  </c:strRef>
                </c:tx>
                <c:spPr>
                  <a:solidFill>
                    <a:srgbClr val="FF0000"/>
                  </a:solidFill>
                  <a:ln>
                    <a:solidFill>
                      <a:srgbClr val="FF0000"/>
                    </a:solidFill>
                  </a:ln>
                  <a:effectLst/>
                </c:spPr>
                <c:invertIfNegative val="0"/>
                <c:cat>
                  <c:strRef>
                    <c:extLst>
                      <c:ext uri="{02D57815-91ED-43cb-92C2-25804820EDAC}">
                        <c15:fullRef>
                          <c15:sqref>r_mqm_vote!$C$1:$J$1</c15:sqref>
                        </c15:fullRef>
                        <c15:formulaRef>
                          <c15:sqref>r_mqm_vote!$E$1:$J$1</c15:sqref>
                        </c15:formulaRef>
                      </c:ext>
                    </c:extLst>
                    <c:strCache>
                      <c:ptCount val="6"/>
                      <c:pt idx="0">
                        <c:v>1988</c:v>
                      </c:pt>
                      <c:pt idx="1">
                        <c:v>1997</c:v>
                      </c:pt>
                      <c:pt idx="2">
                        <c:v>2002</c:v>
                      </c:pt>
                      <c:pt idx="3">
                        <c:v>2008</c:v>
                      </c:pt>
                      <c:pt idx="4">
                        <c:v>2013</c:v>
                      </c:pt>
                      <c:pt idx="5">
                        <c:v>2018</c:v>
                      </c:pt>
                    </c:strCache>
                  </c:strRef>
                </c:cat>
                <c:val>
                  <c:numRef>
                    <c:extLst>
                      <c:ext uri="{02D57815-91ED-43cb-92C2-25804820EDAC}">
                        <c15:fullRef>
                          <c15:sqref>r_mqm_vote!$C$2:$J$2</c15:sqref>
                        </c15:fullRef>
                        <c15:formulaRef>
                          <c15:sqref>r_mqm_vote!$E$2:$J$2</c15:sqref>
                        </c15:formulaRef>
                      </c:ext>
                    </c:extLst>
                    <c:numCache>
                      <c:formatCode>General</c:formatCode>
                      <c:ptCount val="6"/>
                      <c:pt idx="0">
                        <c:v>7.8597841784358025E-3</c:v>
                      </c:pt>
                      <c:pt idx="1">
                        <c:v>1.8815713003277779E-2</c:v>
                      </c:pt>
                      <c:pt idx="2">
                        <c:v>0</c:v>
                      </c:pt>
                      <c:pt idx="3">
                        <c:v>0</c:v>
                      </c:pt>
                      <c:pt idx="4">
                        <c:v>2.3877281695604324E-2</c:v>
                      </c:pt>
                      <c:pt idx="5">
                        <c:v>0</c:v>
                      </c:pt>
                    </c:numCache>
                  </c:numRef>
                </c:val>
                <c:extLst xmlns:c16r2="http://schemas.microsoft.com/office/drawing/2015/06/chart">
                  <c:ext xmlns:c16="http://schemas.microsoft.com/office/drawing/2014/chart" uri="{C3380CC4-5D6E-409C-BE32-E72D297353CC}">
                    <c16:uniqueId val="{00000005-6C04-4C2D-85F0-348FDBE207E9}"/>
                  </c:ext>
                </c:extLst>
              </c15:ser>
            </c15:filteredBarSeries>
            <c15:filteredBarSeries>
              <c15:ser>
                <c:idx val="3"/>
                <c:order val="1"/>
                <c:tx>
                  <c:strRef>
                    <c:extLst xmlns:c16r2="http://schemas.microsoft.com/office/drawing/2015/06/chart" xmlns:c15="http://schemas.microsoft.com/office/drawing/2012/chart">
                      <c:ext xmlns:c15="http://schemas.microsoft.com/office/drawing/2012/chart" uri="{02D57815-91ED-43cb-92C2-25804820EDAC}">
                        <c15:formulaRef>
                          <c15:sqref>r_mqm_vote!$B$3</c15:sqref>
                        </c15:formulaRef>
                      </c:ext>
                    </c:extLst>
                    <c:strCache>
                      <c:ptCount val="1"/>
                      <c:pt idx="0">
                        <c:v>Autres</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r_mqm_vote!$C$1:$J$1</c15:sqref>
                        </c15:fullRef>
                        <c15:formulaRef>
                          <c15:sqref>r_mqm_vote!$E$1:$J$1</c15:sqref>
                        </c15:formulaRef>
                      </c:ext>
                    </c:extLst>
                    <c:strCache>
                      <c:ptCount val="6"/>
                      <c:pt idx="0">
                        <c:v>1988</c:v>
                      </c:pt>
                      <c:pt idx="1">
                        <c:v>1997</c:v>
                      </c:pt>
                      <c:pt idx="2">
                        <c:v>2002</c:v>
                      </c:pt>
                      <c:pt idx="3">
                        <c:v>2008</c:v>
                      </c:pt>
                      <c:pt idx="4">
                        <c:v>2013</c:v>
                      </c:pt>
                      <c:pt idx="5">
                        <c:v>2018</c:v>
                      </c:pt>
                    </c:strCache>
                  </c:strRef>
                </c:cat>
                <c:val>
                  <c:numRef>
                    <c:extLst>
                      <c:ext xmlns:c15="http://schemas.microsoft.com/office/drawing/2012/chart" uri="{02D57815-91ED-43cb-92C2-25804820EDAC}">
                        <c15:fullRef>
                          <c15:sqref>r_mqm_vote!$C$3:$J$3</c15:sqref>
                        </c15:fullRef>
                        <c15:formulaRef>
                          <c15:sqref>r_mqm_vote!$E$3:$J$3</c15:sqref>
                        </c15:formulaRef>
                      </c:ext>
                    </c:extLst>
                    <c:numCache>
                      <c:formatCode>General</c:formatCode>
                      <c:ptCount val="6"/>
                      <c:pt idx="0">
                        <c:v>0.11633548885583878</c:v>
                      </c:pt>
                      <c:pt idx="1">
                        <c:v>1.525382325053215E-2</c:v>
                      </c:pt>
                      <c:pt idx="2">
                        <c:v>8.8934982195496559E-3</c:v>
                      </c:pt>
                      <c:pt idx="3">
                        <c:v>0.26266440749168396</c:v>
                      </c:pt>
                      <c:pt idx="4">
                        <c:v>1.0159963741898537E-2</c:v>
                      </c:pt>
                      <c:pt idx="5">
                        <c:v>3.9841186255216599E-2</c:v>
                      </c:pt>
                    </c:numCache>
                  </c:numRef>
                </c:val>
                <c:extLst xmlns:c16r2="http://schemas.microsoft.com/office/drawing/2015/06/chart" xmlns:c15="http://schemas.microsoft.com/office/drawing/2012/chart">
                  <c:ext xmlns:c16="http://schemas.microsoft.com/office/drawing/2014/chart" uri="{C3380CC4-5D6E-409C-BE32-E72D297353CC}">
                    <c16:uniqueId val="{00000006-6C04-4C2D-85F0-348FDBE207E9}"/>
                  </c:ext>
                </c:extLst>
              </c15:ser>
            </c15:filteredBarSeries>
          </c:ext>
        </c:extLst>
      </c:barChart>
      <c:catAx>
        <c:axId val="124679140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6789232"/>
        <c:crosses val="autoZero"/>
        <c:auto val="1"/>
        <c:lblAlgn val="ctr"/>
        <c:lblOffset val="100"/>
        <c:noMultiLvlLbl val="0"/>
      </c:catAx>
      <c:valAx>
        <c:axId val="1246789232"/>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6791408"/>
        <c:crosses val="autoZero"/>
        <c:crossBetween val="between"/>
      </c:valAx>
      <c:spPr>
        <a:noFill/>
        <a:ln>
          <a:solidFill>
            <a:sysClr val="windowText" lastClr="000000"/>
          </a:solidFill>
        </a:ln>
        <a:effectLst/>
      </c:spPr>
    </c:plotArea>
    <c:legend>
      <c:legendPos val="b"/>
      <c:layout>
        <c:manualLayout>
          <c:xMode val="edge"/>
          <c:yMode val="edge"/>
          <c:x val="0.43979183100942598"/>
          <c:y val="9.8531999056838696E-2"/>
          <c:w val="0.52904345110370998"/>
          <c:h val="0.105716843839194"/>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a:t>
            </a:r>
            <a:r>
              <a:rPr lang="en-US" sz="1680" b="1" baseline="0"/>
              <a:t> A10 </a:t>
            </a:r>
            <a:r>
              <a:rPr lang="en-US" sz="1680" b="1"/>
              <a:t>- Vote PML / IJI / PNA par groupe de revenu</a:t>
            </a:r>
          </a:p>
        </c:rich>
      </c:tx>
      <c:overlay val="0"/>
      <c:spPr>
        <a:noFill/>
        <a:ln>
          <a:noFill/>
        </a:ln>
        <a:effectLst/>
      </c:spPr>
    </c:title>
    <c:autoTitleDeleted val="0"/>
    <c:plotArea>
      <c:layout>
        <c:manualLayout>
          <c:layoutTarget val="inner"/>
          <c:xMode val="edge"/>
          <c:yMode val="edge"/>
          <c:x val="6.3530594488513406E-2"/>
          <c:y val="8.8667302548821297E-2"/>
          <c:w val="0.92146165401320901"/>
          <c:h val="0.73435893884456105"/>
        </c:manualLayout>
      </c:layout>
      <c:barChart>
        <c:barDir val="col"/>
        <c:grouping val="clustered"/>
        <c:varyColors val="0"/>
        <c:ser>
          <c:idx val="0"/>
          <c:order val="0"/>
          <c:tx>
            <c:strRef>
              <c:f>r_pml_vote!$B$17</c:f>
              <c:strCache>
                <c:ptCount val="1"/>
                <c:pt idx="0">
                  <c:v>50 % du bas</c:v>
                </c:pt>
              </c:strCache>
            </c:strRef>
          </c:tx>
          <c:spPr>
            <a:solidFill>
              <a:schemeClr val="accent5"/>
            </a:solidFill>
            <a:ln>
              <a:solidFill>
                <a:schemeClr val="accent5"/>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r_pml_vote!$C$17:$J$17</c:f>
              <c:numCache>
                <c:formatCode>General</c:formatCode>
                <c:ptCount val="8"/>
                <c:pt idx="0">
                  <c:v>0.22180956602096558</c:v>
                </c:pt>
                <c:pt idx="1">
                  <c:v>0.31899550557136536</c:v>
                </c:pt>
                <c:pt idx="2">
                  <c:v>0.31231939792633057</c:v>
                </c:pt>
                <c:pt idx="3">
                  <c:v>0.49893060326576233</c:v>
                </c:pt>
                <c:pt idx="4">
                  <c:v>0.37965771555900574</c:v>
                </c:pt>
                <c:pt idx="5">
                  <c:v>0.39814740419387817</c:v>
                </c:pt>
                <c:pt idx="6">
                  <c:v>0.36788943409919739</c:v>
                </c:pt>
                <c:pt idx="7">
                  <c:v>0.25541871786117554</c:v>
                </c:pt>
              </c:numCache>
            </c:numRef>
          </c:val>
          <c:extLst xmlns:c16r2="http://schemas.microsoft.com/office/drawing/2015/06/chart">
            <c:ext xmlns:c16="http://schemas.microsoft.com/office/drawing/2014/chart" uri="{C3380CC4-5D6E-409C-BE32-E72D297353CC}">
              <c16:uniqueId val="{00000001-F267-4ED5-AFA8-458DEF1990BC}"/>
            </c:ext>
          </c:extLst>
        </c:ser>
        <c:ser>
          <c:idx val="1"/>
          <c:order val="1"/>
          <c:tx>
            <c:strRef>
              <c:f>r_pml_vote!$B$18</c:f>
              <c:strCache>
                <c:ptCount val="1"/>
                <c:pt idx="0">
                  <c:v>40 % du milieu</c:v>
                </c:pt>
              </c:strCache>
            </c:strRef>
          </c:tx>
          <c:spPr>
            <a:solidFill>
              <a:srgbClr val="FF0000"/>
            </a:solidFill>
            <a:ln>
              <a:solidFill>
                <a:srgbClr val="FF0000"/>
              </a:solidFill>
            </a:ln>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r_pml_vote!$C$18:$J$18</c:f>
              <c:numCache>
                <c:formatCode>General</c:formatCode>
                <c:ptCount val="8"/>
                <c:pt idx="0">
                  <c:v>0.19371747970581055</c:v>
                </c:pt>
                <c:pt idx="1">
                  <c:v>0.37593564391136169</c:v>
                </c:pt>
                <c:pt idx="2">
                  <c:v>0.29427677392959595</c:v>
                </c:pt>
                <c:pt idx="3">
                  <c:v>0.49413305521011353</c:v>
                </c:pt>
                <c:pt idx="4">
                  <c:v>0.36731728911399841</c:v>
                </c:pt>
                <c:pt idx="5">
                  <c:v>0.45876792073249817</c:v>
                </c:pt>
                <c:pt idx="6">
                  <c:v>0.31248658895492554</c:v>
                </c:pt>
                <c:pt idx="7">
                  <c:v>0.25066784024238586</c:v>
                </c:pt>
              </c:numCache>
            </c:numRef>
          </c:val>
          <c:extLst xmlns:c16r2="http://schemas.microsoft.com/office/drawing/2015/06/chart">
            <c:ext xmlns:c16="http://schemas.microsoft.com/office/drawing/2014/chart" uri="{C3380CC4-5D6E-409C-BE32-E72D297353CC}">
              <c16:uniqueId val="{00000003-F267-4ED5-AFA8-458DEF1990BC}"/>
            </c:ext>
          </c:extLst>
        </c:ser>
        <c:ser>
          <c:idx val="2"/>
          <c:order val="2"/>
          <c:tx>
            <c:strRef>
              <c:f>r_pml_vote!$B$19</c:f>
              <c:strCache>
                <c:ptCount val="1"/>
                <c:pt idx="0">
                  <c:v>10 % du haut</c:v>
                </c:pt>
              </c:strCache>
            </c:strRef>
          </c:tx>
          <c:spPr>
            <a:solidFill>
              <a:schemeClr val="accent6"/>
            </a:solidFill>
            <a:ln>
              <a:solidFill>
                <a:schemeClr val="accent6"/>
              </a:solidFill>
            </a:ln>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r_pml_vote!$C$19:$J$19</c:f>
              <c:numCache>
                <c:formatCode>General</c:formatCode>
                <c:ptCount val="8"/>
                <c:pt idx="0">
                  <c:v>0.20470888912677765</c:v>
                </c:pt>
                <c:pt idx="1">
                  <c:v>0.4636853039264679</c:v>
                </c:pt>
                <c:pt idx="2">
                  <c:v>0.27755469083786011</c:v>
                </c:pt>
                <c:pt idx="3">
                  <c:v>0.43676003813743591</c:v>
                </c:pt>
                <c:pt idx="4">
                  <c:v>0.35423561930656433</c:v>
                </c:pt>
                <c:pt idx="5">
                  <c:v>0.5014568567276001</c:v>
                </c:pt>
                <c:pt idx="6">
                  <c:v>0.38100564479827881</c:v>
                </c:pt>
                <c:pt idx="7">
                  <c:v>0.29664430022239685</c:v>
                </c:pt>
              </c:numCache>
            </c:numRef>
          </c:val>
          <c:extLst xmlns:c16r2="http://schemas.microsoft.com/office/drawing/2015/06/chart">
            <c:ext xmlns:c16="http://schemas.microsoft.com/office/drawing/2014/chart" uri="{C3380CC4-5D6E-409C-BE32-E72D297353CC}">
              <c16:uniqueId val="{00000005-F267-4ED5-AFA8-458DEF1990BC}"/>
            </c:ext>
          </c:extLst>
        </c:ser>
        <c:dLbls>
          <c:showLegendKey val="0"/>
          <c:showVal val="0"/>
          <c:showCatName val="0"/>
          <c:showSerName val="0"/>
          <c:showPercent val="0"/>
          <c:showBubbleSize val="0"/>
        </c:dLbls>
        <c:gapWidth val="219"/>
        <c:overlap val="-27"/>
        <c:axId val="1246789776"/>
        <c:axId val="1431293216"/>
      </c:barChart>
      <c:catAx>
        <c:axId val="124678977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1293216"/>
        <c:crosses val="autoZero"/>
        <c:auto val="1"/>
        <c:lblAlgn val="ctr"/>
        <c:lblOffset val="100"/>
        <c:noMultiLvlLbl val="0"/>
      </c:catAx>
      <c:valAx>
        <c:axId val="1431293216"/>
        <c:scaling>
          <c:orientation val="minMax"/>
          <c:max val="0.7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246789776"/>
        <c:crosses val="autoZero"/>
        <c:crossBetween val="between"/>
        <c:majorUnit val="0.1"/>
      </c:valAx>
      <c:spPr>
        <a:ln>
          <a:solidFill>
            <a:sysClr val="windowText" lastClr="000000"/>
          </a:solidFill>
        </a:ln>
      </c:spPr>
    </c:plotArea>
    <c:legend>
      <c:legendPos val="b"/>
      <c:layout>
        <c:manualLayout>
          <c:xMode val="edge"/>
          <c:yMode val="edge"/>
          <c:x val="0.50624512356331897"/>
          <c:y val="0.112744385139603"/>
          <c:w val="0.45981266944692001"/>
          <c:h val="8.896418790016340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A11</a:t>
            </a:r>
            <a:r>
              <a:rPr lang="en-US" sz="1680" b="1" baseline="0"/>
              <a:t> </a:t>
            </a:r>
            <a:r>
              <a:rPr lang="en-US" sz="1680" b="1"/>
              <a:t>- Vote pour les partis islamiques par groupe de revenu</a:t>
            </a:r>
          </a:p>
        </c:rich>
      </c:tx>
      <c:overlay val="0"/>
      <c:spPr>
        <a:noFill/>
        <a:ln>
          <a:noFill/>
        </a:ln>
        <a:effectLst/>
      </c:spPr>
    </c:title>
    <c:autoTitleDeleted val="0"/>
    <c:plotArea>
      <c:layout>
        <c:manualLayout>
          <c:layoutTarget val="inner"/>
          <c:xMode val="edge"/>
          <c:yMode val="edge"/>
          <c:x val="6.3530594488513406E-2"/>
          <c:y val="0.11379620789782199"/>
          <c:w val="0.92146165401320901"/>
          <c:h val="0.66525423309605902"/>
        </c:manualLayout>
      </c:layout>
      <c:barChart>
        <c:barDir val="col"/>
        <c:grouping val="clustered"/>
        <c:varyColors val="0"/>
        <c:ser>
          <c:idx val="0"/>
          <c:order val="0"/>
          <c:tx>
            <c:strRef>
              <c:f>r_isl_vote!$B$17</c:f>
              <c:strCache>
                <c:ptCount val="1"/>
                <c:pt idx="0">
                  <c:v>50 % du bas</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r_isl_vote!$C$17:$J$17</c15:sqref>
                  </c15:fullRef>
                </c:ext>
              </c:extLst>
              <c:f>(r_isl_vote!$C$17,r_isl_vote!$G$17,r_isl_vote!$J$17)</c:f>
              <c:numCache>
                <c:formatCode>General</c:formatCode>
                <c:ptCount val="3"/>
                <c:pt idx="0">
                  <c:v>0.16145998239517212</c:v>
                </c:pt>
                <c:pt idx="1">
                  <c:v>0.12915216386318207</c:v>
                </c:pt>
                <c:pt idx="2">
                  <c:v>8.1976257264614105E-2</c:v>
                </c:pt>
              </c:numCache>
            </c:numRef>
          </c:val>
          <c:extLst xmlns:c16r2="http://schemas.microsoft.com/office/drawing/2015/06/chart">
            <c:ext xmlns:c16="http://schemas.microsoft.com/office/drawing/2014/chart" uri="{C3380CC4-5D6E-409C-BE32-E72D297353CC}">
              <c16:uniqueId val="{00000001-EAF8-4092-9A97-2063C651BC3E}"/>
            </c:ext>
          </c:extLst>
        </c:ser>
        <c:ser>
          <c:idx val="1"/>
          <c:order val="1"/>
          <c:tx>
            <c:strRef>
              <c:f>r_isl_vote!$B$18</c:f>
              <c:strCache>
                <c:ptCount val="1"/>
                <c:pt idx="0">
                  <c:v>40 % du milieu</c:v>
                </c:pt>
              </c:strCache>
            </c:strRef>
          </c:tx>
          <c:spPr>
            <a:solidFill>
              <a:srgbClr val="FF0000"/>
            </a:solidFill>
            <a:ln>
              <a:solidFill>
                <a:srgbClr val="FF0000"/>
              </a:solidFill>
            </a:ln>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r_isl_vote!$C$18:$J$18</c15:sqref>
                  </c15:fullRef>
                </c:ext>
              </c:extLst>
              <c:f>(r_isl_vote!$C$18,r_isl_vote!$G$18,r_isl_vote!$J$18)</c:f>
              <c:numCache>
                <c:formatCode>General</c:formatCode>
                <c:ptCount val="3"/>
                <c:pt idx="0">
                  <c:v>0.21996694803237915</c:v>
                </c:pt>
                <c:pt idx="1">
                  <c:v>0.18387936055660248</c:v>
                </c:pt>
                <c:pt idx="2">
                  <c:v>9.6110992133617401E-2</c:v>
                </c:pt>
              </c:numCache>
            </c:numRef>
          </c:val>
          <c:extLst xmlns:c16r2="http://schemas.microsoft.com/office/drawing/2015/06/chart">
            <c:ext xmlns:c16="http://schemas.microsoft.com/office/drawing/2014/chart" uri="{C3380CC4-5D6E-409C-BE32-E72D297353CC}">
              <c16:uniqueId val="{00000003-EAF8-4092-9A97-2063C651BC3E}"/>
            </c:ext>
          </c:extLst>
        </c:ser>
        <c:ser>
          <c:idx val="2"/>
          <c:order val="2"/>
          <c:tx>
            <c:strRef>
              <c:f>r_isl_vote!$B$19</c:f>
              <c:strCache>
                <c:ptCount val="1"/>
                <c:pt idx="0">
                  <c:v>10 % du haut</c:v>
                </c:pt>
              </c:strCache>
            </c:strRef>
          </c:tx>
          <c:spPr>
            <a:solidFill>
              <a:schemeClr val="accent6"/>
            </a:solidFill>
            <a:ln>
              <a:solidFill>
                <a:schemeClr val="accent6"/>
              </a:solidFill>
            </a:ln>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r_isl_vote!$C$19:$J$19</c15:sqref>
                  </c15:fullRef>
                </c:ext>
              </c:extLst>
              <c:f>(r_isl_vote!$C$19,r_isl_vote!$G$19,r_isl_vote!$J$19)</c:f>
              <c:numCache>
                <c:formatCode>General</c:formatCode>
                <c:ptCount val="3"/>
                <c:pt idx="0">
                  <c:v>0.23870427906513214</c:v>
                </c:pt>
                <c:pt idx="1">
                  <c:v>0.25084245204925537</c:v>
                </c:pt>
                <c:pt idx="2">
                  <c:v>6.9040790200233459E-2</c:v>
                </c:pt>
              </c:numCache>
            </c:numRef>
          </c:val>
          <c:extLst xmlns:c16r2="http://schemas.microsoft.com/office/drawing/2015/06/chart">
            <c:ext xmlns:c16="http://schemas.microsoft.com/office/drawing/2014/chart" uri="{C3380CC4-5D6E-409C-BE32-E72D297353CC}">
              <c16:uniqueId val="{00000005-EAF8-4092-9A97-2063C651BC3E}"/>
            </c:ext>
          </c:extLst>
        </c:ser>
        <c:dLbls>
          <c:showLegendKey val="0"/>
          <c:showVal val="0"/>
          <c:showCatName val="0"/>
          <c:showSerName val="0"/>
          <c:showPercent val="0"/>
          <c:showBubbleSize val="0"/>
        </c:dLbls>
        <c:gapWidth val="219"/>
        <c:overlap val="-27"/>
        <c:axId val="1376783360"/>
        <c:axId val="1376785536"/>
      </c:barChart>
      <c:catAx>
        <c:axId val="137678336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76785536"/>
        <c:crosses val="autoZero"/>
        <c:auto val="1"/>
        <c:lblAlgn val="ctr"/>
        <c:lblOffset val="100"/>
        <c:noMultiLvlLbl val="0"/>
      </c:catAx>
      <c:valAx>
        <c:axId val="1376785536"/>
        <c:scaling>
          <c:orientation val="minMax"/>
          <c:max val="0.3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76783360"/>
        <c:crosses val="autoZero"/>
        <c:crossBetween val="between"/>
        <c:majorUnit val="0.05"/>
      </c:valAx>
      <c:spPr>
        <a:ln>
          <a:solidFill>
            <a:sysClr val="windowText" lastClr="000000"/>
          </a:solidFill>
        </a:ln>
      </c:spPr>
    </c:plotArea>
    <c:legend>
      <c:legendPos val="b"/>
      <c:layout>
        <c:manualLayout>
          <c:xMode val="edge"/>
          <c:yMode val="edge"/>
          <c:x val="0.47205285532362801"/>
          <c:y val="0.13787336904814901"/>
          <c:w val="0.49400493768661002"/>
          <c:h val="8.896418790016340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10.4 - Clivages</a:t>
            </a:r>
            <a:r>
              <a:rPr lang="en-US" b="1" baseline="0"/>
              <a:t> ethnolinguistiques et vote PPP</a:t>
            </a:r>
          </a:p>
          <a:p>
            <a:pPr>
              <a:defRPr b="1"/>
            </a:pPr>
            <a:r>
              <a:rPr lang="en-US" b="1" baseline="0"/>
              <a:t>au Pakistan, 1970-2018</a:t>
            </a:r>
            <a:endParaRPr lang="en-US"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5.0481133305110601E-2"/>
          <c:y val="0.117342071850322"/>
          <c:w val="0.92001003954417004"/>
          <c:h val="0.666901017203543"/>
        </c:manualLayout>
      </c:layout>
      <c:scatterChart>
        <c:scatterStyle val="lineMarker"/>
        <c:varyColors val="0"/>
        <c:ser>
          <c:idx val="0"/>
          <c:order val="0"/>
          <c:tx>
            <c:v>Différence entre (% des locuteurs du sindhi) et (% des locuteurs d'autres langues) votant PPP</c:v>
          </c:tx>
          <c:spPr>
            <a:ln w="38100" cap="rnd">
              <a:solidFill>
                <a:schemeClr val="accent5"/>
              </a:solidFill>
              <a:round/>
            </a:ln>
            <a:effectLst/>
          </c:spPr>
          <c:marker>
            <c:symbol val="circle"/>
            <c:size val="9"/>
            <c:spPr>
              <a:solidFill>
                <a:schemeClr val="accent5"/>
              </a:solidFill>
              <a:ln w="9525">
                <a:solidFill>
                  <a:schemeClr val="accent5"/>
                </a:solidFill>
              </a:ln>
              <a:effectLst/>
            </c:spPr>
          </c:marker>
          <c:xVal>
            <c:numRef>
              <c:f>r_ppp_sindhi!$A$2:$A$11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r_ppp_sindhi!$E$2:$E$11</c:f>
              <c:numCache>
                <c:formatCode>General</c:formatCode>
                <c:ptCount val="10"/>
                <c:pt idx="0">
                  <c:v>63.557537078857422</c:v>
                </c:pt>
                <c:pt idx="1">
                  <c:v>39.582477569580078</c:v>
                </c:pt>
                <c:pt idx="2">
                  <c:v>52.0396728515625</c:v>
                </c:pt>
                <c:pt idx="3">
                  <c:v>47.161258697509766</c:v>
                </c:pt>
                <c:pt idx="4">
                  <c:v>33.547142028808594</c:v>
                </c:pt>
                <c:pt idx="5">
                  <c:v>55.980403900146484</c:v>
                </c:pt>
                <c:pt idx="6">
                  <c:v>39.145595550537109</c:v>
                </c:pt>
                <c:pt idx="7">
                  <c:v>48.188072204589844</c:v>
                </c:pt>
              </c:numCache>
            </c:numRef>
          </c:yVal>
          <c:smooth val="0"/>
          <c:extLst xmlns:c16r2="http://schemas.microsoft.com/office/drawing/2015/06/chart">
            <c:ext xmlns:c16="http://schemas.microsoft.com/office/drawing/2014/chart" uri="{C3380CC4-5D6E-409C-BE32-E72D297353CC}">
              <c16:uniqueId val="{00000000-5CD2-44C9-86C0-0FA33FE5517B}"/>
            </c:ext>
          </c:extLst>
        </c:ser>
        <c:ser>
          <c:idx val="2"/>
          <c:order val="2"/>
          <c:tx>
            <c:v>Après contrôles pour revenu, diplôme, rural/urbain, religion, âge, genre</c:v>
          </c:tx>
          <c:spPr>
            <a:ln w="38100" cap="rnd">
              <a:solidFill>
                <a:srgbClr val="FF0000"/>
              </a:solidFill>
              <a:round/>
            </a:ln>
            <a:effectLst/>
          </c:spPr>
          <c:marker>
            <c:symbol val="square"/>
            <c:size val="9"/>
            <c:spPr>
              <a:solidFill>
                <a:srgbClr val="FF0000"/>
              </a:solidFill>
              <a:ln w="9525">
                <a:solidFill>
                  <a:srgbClr val="FF0000"/>
                </a:solidFill>
              </a:ln>
              <a:effectLst/>
            </c:spPr>
          </c:marker>
          <c:xVal>
            <c:numRef>
              <c:f>r_ppp_sindhi!$A$2:$A$11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r_ppp_sindhi!$G$2:$G$11</c:f>
              <c:numCache>
                <c:formatCode>General</c:formatCode>
                <c:ptCount val="10"/>
                <c:pt idx="0">
                  <c:v>63.2685546875</c:v>
                </c:pt>
                <c:pt idx="1">
                  <c:v>35.898609161376953</c:v>
                </c:pt>
                <c:pt idx="2">
                  <c:v>53.399169921875</c:v>
                </c:pt>
                <c:pt idx="3">
                  <c:v>49.80810546875</c:v>
                </c:pt>
                <c:pt idx="4">
                  <c:v>37.038543701171875</c:v>
                </c:pt>
                <c:pt idx="5">
                  <c:v>52.94244384765625</c:v>
                </c:pt>
                <c:pt idx="6">
                  <c:v>41.411636352539063</c:v>
                </c:pt>
                <c:pt idx="7">
                  <c:v>45.509300231933594</c:v>
                </c:pt>
              </c:numCache>
            </c:numRef>
          </c:yVal>
          <c:smooth val="0"/>
          <c:extLst xmlns:c16r2="http://schemas.microsoft.com/office/drawing/2015/06/chart">
            <c:ext xmlns:c16="http://schemas.microsoft.com/office/drawing/2014/chart" uri="{C3380CC4-5D6E-409C-BE32-E72D297353CC}">
              <c16:uniqueId val="{00000002-5CD2-44C9-86C0-0FA33FE5517B}"/>
            </c:ext>
          </c:extLst>
        </c:ser>
        <c:ser>
          <c:idx val="4"/>
          <c:order val="4"/>
          <c:tx>
            <c:v>zero</c:v>
          </c:tx>
          <c:spPr>
            <a:ln w="31750" cap="rnd">
              <a:solidFill>
                <a:sysClr val="windowText" lastClr="000000"/>
              </a:solidFill>
              <a:round/>
            </a:ln>
            <a:effectLst/>
          </c:spPr>
          <c:marker>
            <c:symbol val="none"/>
          </c:marker>
          <c:xVal>
            <c:numRef>
              <c:f>r_ppp_sindhi!$A$2:$A$11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r_ppp_sindhi!$K$2:$K$11</c:f>
              <c:numCache>
                <c:formatCode>General</c:formatCode>
                <c:ptCount val="10"/>
                <c:pt idx="0">
                  <c:v>0</c:v>
                </c:pt>
                <c:pt idx="1">
                  <c:v>0</c:v>
                </c:pt>
                <c:pt idx="2">
                  <c:v>0</c:v>
                </c:pt>
                <c:pt idx="3">
                  <c:v>0</c:v>
                </c:pt>
                <c:pt idx="4">
                  <c:v>0</c:v>
                </c:pt>
                <c:pt idx="5">
                  <c:v>0</c:v>
                </c:pt>
                <c:pt idx="6">
                  <c:v>0</c:v>
                </c:pt>
                <c:pt idx="7">
                  <c:v>0</c:v>
                </c:pt>
              </c:numCache>
            </c:numRef>
          </c:yVal>
          <c:smooth val="0"/>
          <c:extLst xmlns:c16r2="http://schemas.microsoft.com/office/drawing/2015/06/chart">
            <c:ext xmlns:c16="http://schemas.microsoft.com/office/drawing/2014/chart" uri="{C3380CC4-5D6E-409C-BE32-E72D297353CC}">
              <c16:uniqueId val="{00000000-9307-498D-B03F-E54FB90AC901}"/>
            </c:ext>
          </c:extLst>
        </c:ser>
        <c:dLbls>
          <c:showLegendKey val="0"/>
          <c:showVal val="0"/>
          <c:showCatName val="0"/>
          <c:showSerName val="0"/>
          <c:showPercent val="0"/>
          <c:showBubbleSize val="0"/>
        </c:dLbls>
        <c:axId val="1487317312"/>
        <c:axId val="1007700480"/>
        <c:extLst xmlns:c16r2="http://schemas.microsoft.com/office/drawing/2015/06/chart">
          <c:ext xmlns:c15="http://schemas.microsoft.com/office/drawing/2012/chart" uri="{02D57815-91ED-43cb-92C2-25804820EDAC}">
            <c15:filteredScatterSeries>
              <c15:ser>
                <c:idx val="1"/>
                <c:order val="1"/>
                <c:tx>
                  <c:v>After controlling for income</c:v>
                </c:tx>
                <c:spPr>
                  <a:ln w="31750" cap="rnd">
                    <a:solidFill>
                      <a:srgbClr val="FF0000"/>
                    </a:solidFill>
                    <a:round/>
                  </a:ln>
                  <a:effectLst/>
                </c:spPr>
                <c:marker>
                  <c:symbol val="circle"/>
                  <c:size val="9"/>
                  <c:spPr>
                    <a:solidFill>
                      <a:srgbClr val="FF0000"/>
                    </a:solidFill>
                    <a:ln w="9525">
                      <a:solidFill>
                        <a:srgbClr val="FF0000"/>
                      </a:solidFill>
                    </a:ln>
                    <a:effectLst/>
                  </c:spPr>
                </c:marker>
                <c:xVal>
                  <c:numRef>
                    <c:extLst xmlns:c16r2="http://schemas.microsoft.com/office/drawing/2015/06/chart">
                      <c:ext uri="{02D57815-91ED-43cb-92C2-25804820EDAC}">
                        <c15:formulaRef>
                          <c15:sqref>r_ppp_sindhi!$A$2:$A$11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c:ext uri="{02D57815-91ED-43cb-92C2-25804820EDAC}">
                        <c15:formulaRef>
                          <c15:sqref>r_ppp_sindhi!$F$2:$F$11</c15:sqref>
                        </c15:formulaRef>
                      </c:ext>
                    </c:extLst>
                    <c:numCache>
                      <c:formatCode>General</c:formatCode>
                      <c:ptCount val="10"/>
                      <c:pt idx="0">
                        <c:v>63.033306121826172</c:v>
                      </c:pt>
                      <c:pt idx="1">
                        <c:v>38.228179931640625</c:v>
                      </c:pt>
                      <c:pt idx="2">
                        <c:v>52.165012359619141</c:v>
                      </c:pt>
                      <c:pt idx="3">
                        <c:v>45.7215576171875</c:v>
                      </c:pt>
                      <c:pt idx="4">
                        <c:v>36.511405944824219</c:v>
                      </c:pt>
                      <c:pt idx="5">
                        <c:v>54.720794677734375</c:v>
                      </c:pt>
                      <c:pt idx="6">
                        <c:v>38.832954406738281</c:v>
                      </c:pt>
                      <c:pt idx="7">
                        <c:v>47.812442779541016</c:v>
                      </c:pt>
                    </c:numCache>
                  </c:numRef>
                </c:yVal>
                <c:smooth val="0"/>
                <c:extLst xmlns:c16r2="http://schemas.microsoft.com/office/drawing/2015/06/chart">
                  <c:ext xmlns:c16="http://schemas.microsoft.com/office/drawing/2014/chart" uri="{C3380CC4-5D6E-409C-BE32-E72D297353CC}">
                    <c16:uniqueId val="{00000001-5CD2-44C9-86C0-0FA33FE5517B}"/>
                  </c:ext>
                </c:extLst>
              </c15:ser>
            </c15:filteredScatterSeries>
            <c15:filteredScatte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r_ppp_sindhi!$H$1</c15:sqref>
                        </c15:formulaRef>
                      </c:ext>
                    </c:extLst>
                    <c:strCache>
                      <c:ptCount val="1"/>
                      <c:pt idx="0">
                        <c:v>voteppp_Ourdou</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r_ppp_sindhi!$A$2:$A$11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r_ppp_sindhi!$H$2:$H$11</c15:sqref>
                        </c15:formulaRef>
                      </c:ext>
                    </c:extLst>
                    <c:numCache>
                      <c:formatCode>General</c:formatCode>
                      <c:ptCount val="10"/>
                      <c:pt idx="0">
                        <c:v>-20.779016494750977</c:v>
                      </c:pt>
                      <c:pt idx="1">
                        <c:v>-23.348825454711914</c:v>
                      </c:pt>
                      <c:pt idx="2">
                        <c:v>-19.944313049316406</c:v>
                      </c:pt>
                      <c:pt idx="3">
                        <c:v>-12.693487167358398</c:v>
                      </c:pt>
                      <c:pt idx="4">
                        <c:v>-14.598986625671387</c:v>
                      </c:pt>
                      <c:pt idx="5">
                        <c:v>-20.890815734863281</c:v>
                      </c:pt>
                      <c:pt idx="6">
                        <c:v>-9.5083885192871094</c:v>
                      </c:pt>
                      <c:pt idx="7">
                        <c:v>-8.6815614700317383</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3-5CD2-44C9-86C0-0FA33FE5517B}"/>
                  </c:ext>
                </c:extLst>
              </c15:ser>
            </c15:filteredScatterSeries>
          </c:ext>
        </c:extLst>
      </c:scatterChart>
      <c:valAx>
        <c:axId val="1487317312"/>
        <c:scaling>
          <c:orientation val="minMax"/>
          <c:max val="2018"/>
          <c:min val="19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7700480"/>
        <c:crosses val="autoZero"/>
        <c:crossBetween val="midCat"/>
        <c:majorUnit val="4"/>
      </c:valAx>
      <c:valAx>
        <c:axId val="1007700480"/>
        <c:scaling>
          <c:orientation val="minMax"/>
          <c:max val="10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87317312"/>
        <c:crosses val="autoZero"/>
        <c:crossBetween val="midCat"/>
        <c:majorUnit val="10"/>
      </c:valAx>
      <c:spPr>
        <a:noFill/>
        <a:ln>
          <a:solidFill>
            <a:sysClr val="windowText" lastClr="000000"/>
          </a:solidFill>
        </a:ln>
        <a:effectLst/>
      </c:spPr>
    </c:plotArea>
    <c:legend>
      <c:legendPos val="b"/>
      <c:legendEntry>
        <c:idx val="2"/>
        <c:delete val="1"/>
      </c:legendEntry>
      <c:layout>
        <c:manualLayout>
          <c:xMode val="edge"/>
          <c:yMode val="edge"/>
          <c:x val="8.0201523382335396E-2"/>
          <c:y val="0.12743747679615899"/>
          <c:w val="0.87192997854233301"/>
          <c:h val="0.138805977532314"/>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A12 - Vote PTI par groupe de revenu</a:t>
            </a:r>
          </a:p>
        </c:rich>
      </c:tx>
      <c:overlay val="0"/>
      <c:spPr>
        <a:noFill/>
        <a:ln>
          <a:noFill/>
        </a:ln>
        <a:effectLst/>
      </c:spPr>
    </c:title>
    <c:autoTitleDeleted val="0"/>
    <c:plotArea>
      <c:layout>
        <c:manualLayout>
          <c:layoutTarget val="inner"/>
          <c:xMode val="edge"/>
          <c:yMode val="edge"/>
          <c:x val="6.3530594488513406E-2"/>
          <c:y val="8.8667302548821297E-2"/>
          <c:w val="0.92146165401320901"/>
          <c:h val="0.707135872943636"/>
        </c:manualLayout>
      </c:layout>
      <c:barChart>
        <c:barDir val="col"/>
        <c:grouping val="clustered"/>
        <c:varyColors val="0"/>
        <c:ser>
          <c:idx val="0"/>
          <c:order val="0"/>
          <c:tx>
            <c:strRef>
              <c:f>r_pti_vote!$B$17</c:f>
              <c:strCache>
                <c:ptCount val="1"/>
                <c:pt idx="0">
                  <c:v>50 % du bas</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r_pti_vote!$C$17:$J$17</c15:sqref>
                  </c15:fullRef>
                </c:ext>
              </c:extLst>
              <c:f>r_pti_vote!$I$17:$J$17</c:f>
              <c:numCache>
                <c:formatCode>General</c:formatCode>
                <c:ptCount val="2"/>
                <c:pt idx="0">
                  <c:v>0.14093180000782013</c:v>
                </c:pt>
                <c:pt idx="1">
                  <c:v>0.27598413825035095</c:v>
                </c:pt>
              </c:numCache>
            </c:numRef>
          </c:val>
          <c:extLst xmlns:c16r2="http://schemas.microsoft.com/office/drawing/2015/06/chart">
            <c:ext xmlns:c16="http://schemas.microsoft.com/office/drawing/2014/chart" uri="{C3380CC4-5D6E-409C-BE32-E72D297353CC}">
              <c16:uniqueId val="{00000001-4029-4FC9-AB13-805D875A5505}"/>
            </c:ext>
          </c:extLst>
        </c:ser>
        <c:ser>
          <c:idx val="1"/>
          <c:order val="1"/>
          <c:tx>
            <c:strRef>
              <c:f>r_pti_vote!$B$18</c:f>
              <c:strCache>
                <c:ptCount val="1"/>
                <c:pt idx="0">
                  <c:v>40 % du milieu</c:v>
                </c:pt>
              </c:strCache>
            </c:strRef>
          </c:tx>
          <c:spPr>
            <a:solidFill>
              <a:srgbClr val="FF0000"/>
            </a:solidFill>
            <a:ln>
              <a:solidFill>
                <a:srgbClr val="FF0000"/>
              </a:solidFill>
            </a:ln>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r_pti_vote!$C$18:$J$18</c15:sqref>
                  </c15:fullRef>
                </c:ext>
              </c:extLst>
              <c:f>r_pti_vote!$I$18:$J$18</c:f>
              <c:numCache>
                <c:formatCode>General</c:formatCode>
                <c:ptCount val="2"/>
                <c:pt idx="0">
                  <c:v>0.18221671879291534</c:v>
                </c:pt>
                <c:pt idx="1">
                  <c:v>0.3411577045917511</c:v>
                </c:pt>
              </c:numCache>
            </c:numRef>
          </c:val>
          <c:extLst xmlns:c16r2="http://schemas.microsoft.com/office/drawing/2015/06/chart">
            <c:ext xmlns:c16="http://schemas.microsoft.com/office/drawing/2014/chart" uri="{C3380CC4-5D6E-409C-BE32-E72D297353CC}">
              <c16:uniqueId val="{00000003-4029-4FC9-AB13-805D875A5505}"/>
            </c:ext>
          </c:extLst>
        </c:ser>
        <c:ser>
          <c:idx val="2"/>
          <c:order val="2"/>
          <c:tx>
            <c:strRef>
              <c:f>r_pti_vote!$B$19</c:f>
              <c:strCache>
                <c:ptCount val="1"/>
                <c:pt idx="0">
                  <c:v>10 % du haut</c:v>
                </c:pt>
              </c:strCache>
            </c:strRef>
          </c:tx>
          <c:spPr>
            <a:solidFill>
              <a:schemeClr val="accent6"/>
            </a:solidFill>
            <a:ln>
              <a:solidFill>
                <a:schemeClr val="accent6"/>
              </a:solidFill>
            </a:ln>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r_pti_vote!$C$19:$J$19</c15:sqref>
                  </c15:fullRef>
                </c:ext>
              </c:extLst>
              <c:f>r_pti_vote!$I$19:$J$19</c:f>
              <c:numCache>
                <c:formatCode>General</c:formatCode>
                <c:ptCount val="2"/>
                <c:pt idx="0">
                  <c:v>0.25972682237625122</c:v>
                </c:pt>
                <c:pt idx="1">
                  <c:v>0.3929159939289093</c:v>
                </c:pt>
              </c:numCache>
            </c:numRef>
          </c:val>
          <c:extLst xmlns:c16r2="http://schemas.microsoft.com/office/drawing/2015/06/chart">
            <c:ext xmlns:c16="http://schemas.microsoft.com/office/drawing/2014/chart" uri="{C3380CC4-5D6E-409C-BE32-E72D297353CC}">
              <c16:uniqueId val="{00000005-4029-4FC9-AB13-805D875A5505}"/>
            </c:ext>
          </c:extLst>
        </c:ser>
        <c:dLbls>
          <c:showLegendKey val="0"/>
          <c:showVal val="0"/>
          <c:showCatName val="0"/>
          <c:showSerName val="0"/>
          <c:showPercent val="0"/>
          <c:showBubbleSize val="0"/>
        </c:dLbls>
        <c:gapWidth val="219"/>
        <c:overlap val="-27"/>
        <c:axId val="1376782816"/>
        <c:axId val="1376784448"/>
      </c:barChart>
      <c:catAx>
        <c:axId val="13767828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76784448"/>
        <c:crosses val="autoZero"/>
        <c:auto val="1"/>
        <c:lblAlgn val="ctr"/>
        <c:lblOffset val="100"/>
        <c:noMultiLvlLbl val="0"/>
      </c:catAx>
      <c:valAx>
        <c:axId val="1376784448"/>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376782816"/>
        <c:crosses val="autoZero"/>
        <c:crossBetween val="between"/>
        <c:majorUnit val="0.05"/>
      </c:valAx>
      <c:spPr>
        <a:ln>
          <a:solidFill>
            <a:sysClr val="windowText" lastClr="000000"/>
          </a:solidFill>
        </a:ln>
      </c:spPr>
    </c:plotArea>
    <c:legend>
      <c:legendPos val="b"/>
      <c:layout>
        <c:manualLayout>
          <c:xMode val="edge"/>
          <c:yMode val="edge"/>
          <c:x val="0.44333135000228802"/>
          <c:y val="0.112744385139603"/>
          <c:w val="0.52272644300795001"/>
          <c:h val="8.896418790016340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A13</a:t>
            </a:r>
            <a:r>
              <a:rPr lang="en-US" b="1" baseline="0"/>
              <a:t> - </a:t>
            </a:r>
            <a:r>
              <a:rPr lang="en-US" b="1"/>
              <a:t>Vote PPP par niveau de diplôme</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E-2"/>
          <c:w val="0.91062130312926604"/>
          <c:h val="0.72205249715155395"/>
        </c:manualLayout>
      </c:layout>
      <c:barChart>
        <c:barDir val="col"/>
        <c:grouping val="clustered"/>
        <c:varyColors val="0"/>
        <c:ser>
          <c:idx val="0"/>
          <c:order val="0"/>
          <c:tx>
            <c:strRef>
              <c:f>r_ppp_vote!$B$13</c:f>
              <c:strCache>
                <c:ptCount val="1"/>
                <c:pt idx="0">
                  <c:v>Aucun</c:v>
                </c:pt>
              </c:strCache>
            </c:strRef>
          </c:tx>
          <c:spPr>
            <a:solidFill>
              <a:schemeClr val="accent5"/>
            </a:solidFill>
            <a:ln>
              <a:solidFill>
                <a:schemeClr val="accent5"/>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r_ppp_vote!$C$13:$J$13</c:f>
              <c:numCache>
                <c:formatCode>General</c:formatCode>
                <c:ptCount val="8"/>
                <c:pt idx="0">
                  <c:v>0.4541623592376709</c:v>
                </c:pt>
                <c:pt idx="1">
                  <c:v>0.69351190328598022</c:v>
                </c:pt>
                <c:pt idx="2">
                  <c:v>0.4319317638874054</c:v>
                </c:pt>
                <c:pt idx="3">
                  <c:v>0.25902426242828369</c:v>
                </c:pt>
                <c:pt idx="4">
                  <c:v>0.30504071712493896</c:v>
                </c:pt>
                <c:pt idx="5">
                  <c:v>0.39969134330749512</c:v>
                </c:pt>
                <c:pt idx="6">
                  <c:v>0.20955435931682587</c:v>
                </c:pt>
                <c:pt idx="7">
                  <c:v>0.18276859819889069</c:v>
                </c:pt>
              </c:numCache>
            </c:numRef>
          </c:val>
          <c:extLst xmlns:c16r2="http://schemas.microsoft.com/office/drawing/2015/06/chart">
            <c:ext xmlns:c16="http://schemas.microsoft.com/office/drawing/2014/chart" uri="{C3380CC4-5D6E-409C-BE32-E72D297353CC}">
              <c16:uniqueId val="{00000000-AF1F-4F47-B542-1A6A0C07B93B}"/>
            </c:ext>
          </c:extLst>
        </c:ser>
        <c:ser>
          <c:idx val="1"/>
          <c:order val="1"/>
          <c:tx>
            <c:strRef>
              <c:f>r_ppp_vote!$B$14</c:f>
              <c:strCache>
                <c:ptCount val="1"/>
                <c:pt idx="0">
                  <c:v>Primaire</c:v>
                </c:pt>
              </c:strCache>
            </c:strRef>
          </c:tx>
          <c:spPr>
            <a:solidFill>
              <a:srgbClr val="FF0000"/>
            </a:solidFill>
            <a:ln>
              <a:solidFill>
                <a:srgbClr val="FF0000"/>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r_ppp_vote!$C$14:$J$14</c:f>
              <c:numCache>
                <c:formatCode>General</c:formatCode>
                <c:ptCount val="8"/>
                <c:pt idx="0">
                  <c:v>0.28317627310752869</c:v>
                </c:pt>
                <c:pt idx="1">
                  <c:v>0.60406458377838135</c:v>
                </c:pt>
                <c:pt idx="2">
                  <c:v>0.34355899691581726</c:v>
                </c:pt>
                <c:pt idx="3">
                  <c:v>0.29486611485481262</c:v>
                </c:pt>
                <c:pt idx="4">
                  <c:v>0.27255526185035706</c:v>
                </c:pt>
                <c:pt idx="5">
                  <c:v>0.30877891182899475</c:v>
                </c:pt>
                <c:pt idx="6">
                  <c:v>0.14512322843074799</c:v>
                </c:pt>
                <c:pt idx="7">
                  <c:v>0.15700887143611908</c:v>
                </c:pt>
              </c:numCache>
            </c:numRef>
          </c:val>
          <c:extLst xmlns:c16r2="http://schemas.microsoft.com/office/drawing/2015/06/chart">
            <c:ext xmlns:c16="http://schemas.microsoft.com/office/drawing/2014/chart" uri="{C3380CC4-5D6E-409C-BE32-E72D297353CC}">
              <c16:uniqueId val="{00000000-4D03-42BC-ADFF-192B8407A4B5}"/>
            </c:ext>
          </c:extLst>
        </c:ser>
        <c:ser>
          <c:idx val="2"/>
          <c:order val="2"/>
          <c:tx>
            <c:strRef>
              <c:f>r_ppp_vote!$B$15</c:f>
              <c:strCache>
                <c:ptCount val="1"/>
                <c:pt idx="0">
                  <c:v>Secondaire</c:v>
                </c:pt>
              </c:strCache>
            </c:strRef>
          </c:tx>
          <c:spPr>
            <a:solidFill>
              <a:schemeClr val="accent6"/>
            </a:solidFill>
            <a:ln>
              <a:solidFill>
                <a:schemeClr val="accent6"/>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r_ppp_vote!$C$15:$J$15</c:f>
              <c:numCache>
                <c:formatCode>General</c:formatCode>
                <c:ptCount val="8"/>
                <c:pt idx="0">
                  <c:v>0.3537558913230896</c:v>
                </c:pt>
                <c:pt idx="1">
                  <c:v>0.54404640197753906</c:v>
                </c:pt>
                <c:pt idx="2">
                  <c:v>0.37621825933456421</c:v>
                </c:pt>
                <c:pt idx="3">
                  <c:v>0.21614736318588257</c:v>
                </c:pt>
                <c:pt idx="4">
                  <c:v>0.21875233948230743</c:v>
                </c:pt>
                <c:pt idx="5">
                  <c:v>0.2484106719493866</c:v>
                </c:pt>
                <c:pt idx="6">
                  <c:v>0.13161803781986237</c:v>
                </c:pt>
                <c:pt idx="7">
                  <c:v>0.10090277343988419</c:v>
                </c:pt>
              </c:numCache>
            </c:numRef>
          </c:val>
          <c:extLst xmlns:c16r2="http://schemas.microsoft.com/office/drawing/2015/06/chart">
            <c:ext xmlns:c16="http://schemas.microsoft.com/office/drawing/2014/chart" uri="{C3380CC4-5D6E-409C-BE32-E72D297353CC}">
              <c16:uniqueId val="{00000001-4D03-42BC-ADFF-192B8407A4B5}"/>
            </c:ext>
          </c:extLst>
        </c:ser>
        <c:ser>
          <c:idx val="3"/>
          <c:order val="3"/>
          <c:tx>
            <c:strRef>
              <c:f>r_ppp_vote!$B$16</c:f>
              <c:strCache>
                <c:ptCount val="1"/>
                <c:pt idx="0">
                  <c:v>Supérieur</c:v>
                </c:pt>
              </c:strCache>
            </c:strRef>
          </c:tx>
          <c:spPr>
            <a:solidFill>
              <a:schemeClr val="accent4"/>
            </a:solidFill>
            <a:ln>
              <a:no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r_ppp_vote!$C$16:$J$16</c:f>
              <c:numCache>
                <c:formatCode>General</c:formatCode>
                <c:ptCount val="8"/>
                <c:pt idx="0">
                  <c:v>0.26294624805450439</c:v>
                </c:pt>
                <c:pt idx="1">
                  <c:v>0.48846226930618286</c:v>
                </c:pt>
                <c:pt idx="2">
                  <c:v>0.37065792083740234</c:v>
                </c:pt>
                <c:pt idx="4">
                  <c:v>0.20027223229408264</c:v>
                </c:pt>
                <c:pt idx="5">
                  <c:v>0.24167279899120331</c:v>
                </c:pt>
                <c:pt idx="6">
                  <c:v>0.11173272877931595</c:v>
                </c:pt>
                <c:pt idx="7">
                  <c:v>0.12888811528682709</c:v>
                </c:pt>
              </c:numCache>
            </c:numRef>
          </c:val>
          <c:extLst xmlns:c16r2="http://schemas.microsoft.com/office/drawing/2015/06/chart">
            <c:ext xmlns:c16="http://schemas.microsoft.com/office/drawing/2014/chart" uri="{C3380CC4-5D6E-409C-BE32-E72D297353CC}">
              <c16:uniqueId val="{00000002-4D03-42BC-ADFF-192B8407A4B5}"/>
            </c:ext>
          </c:extLst>
        </c:ser>
        <c:dLbls>
          <c:showLegendKey val="0"/>
          <c:showVal val="0"/>
          <c:showCatName val="0"/>
          <c:showSerName val="0"/>
          <c:showPercent val="0"/>
          <c:showBubbleSize val="0"/>
        </c:dLbls>
        <c:gapWidth val="219"/>
        <c:overlap val="-27"/>
        <c:axId val="1431294848"/>
        <c:axId val="1431298112"/>
      </c:barChart>
      <c:catAx>
        <c:axId val="143129484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1298112"/>
        <c:crosses val="autoZero"/>
        <c:auto val="1"/>
        <c:lblAlgn val="ctr"/>
        <c:lblOffset val="100"/>
        <c:noMultiLvlLbl val="0"/>
      </c:catAx>
      <c:valAx>
        <c:axId val="1431298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1294848"/>
        <c:crosses val="autoZero"/>
        <c:crossBetween val="between"/>
      </c:valAx>
      <c:spPr>
        <a:noFill/>
        <a:ln>
          <a:solidFill>
            <a:sysClr val="windowText" lastClr="000000"/>
          </a:solidFill>
        </a:ln>
        <a:effectLst/>
      </c:spPr>
    </c:plotArea>
    <c:legend>
      <c:legendPos val="b"/>
      <c:layout>
        <c:manualLayout>
          <c:xMode val="edge"/>
          <c:yMode val="edge"/>
          <c:x val="0.45970271572763599"/>
          <c:y val="0.100626081049218"/>
          <c:w val="0.49348963058888801"/>
          <c:h val="0.118281335793467"/>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A14</a:t>
            </a:r>
            <a:r>
              <a:rPr lang="en-US" b="1" baseline="0"/>
              <a:t> - </a:t>
            </a:r>
            <a:r>
              <a:rPr lang="en-US" b="1"/>
              <a:t>Vote pour les partis islamiques par niveau de diplôme</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E-2"/>
          <c:w val="0.91062130312926604"/>
          <c:h val="0.73671107109820599"/>
        </c:manualLayout>
      </c:layout>
      <c:barChart>
        <c:barDir val="col"/>
        <c:grouping val="clustered"/>
        <c:varyColors val="0"/>
        <c:ser>
          <c:idx val="0"/>
          <c:order val="0"/>
          <c:tx>
            <c:strRef>
              <c:f>r_isl_vote!$B$13</c:f>
              <c:strCache>
                <c:ptCount val="1"/>
                <c:pt idx="0">
                  <c:v>Aucun</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r_isl_vote!$C$13:$J$13</c15:sqref>
                  </c15:fullRef>
                </c:ext>
              </c:extLst>
              <c:f>(r_isl_vote!$C$13,r_isl_vote!$G$13,r_isl_vote!$J$13)</c:f>
              <c:numCache>
                <c:formatCode>General</c:formatCode>
                <c:ptCount val="3"/>
                <c:pt idx="0">
                  <c:v>0.14553944766521454</c:v>
                </c:pt>
                <c:pt idx="1">
                  <c:v>0.1430882066488266</c:v>
                </c:pt>
                <c:pt idx="2">
                  <c:v>5.0556018948554993E-2</c:v>
                </c:pt>
              </c:numCache>
            </c:numRef>
          </c:val>
          <c:extLst xmlns:c16r2="http://schemas.microsoft.com/office/drawing/2015/06/chart">
            <c:ext xmlns:c16="http://schemas.microsoft.com/office/drawing/2014/chart" uri="{C3380CC4-5D6E-409C-BE32-E72D297353CC}">
              <c16:uniqueId val="{00000000-20C6-46B0-A876-E04F99802466}"/>
            </c:ext>
          </c:extLst>
        </c:ser>
        <c:ser>
          <c:idx val="1"/>
          <c:order val="1"/>
          <c:tx>
            <c:strRef>
              <c:f>r_isl_vote!$B$14</c:f>
              <c:strCache>
                <c:ptCount val="1"/>
                <c:pt idx="0">
                  <c:v>Primaire</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r_isl_vote!$C$14:$J$14</c15:sqref>
                  </c15:fullRef>
                </c:ext>
              </c:extLst>
              <c:f>(r_isl_vote!$C$14,r_isl_vote!$G$14,r_isl_vote!$J$14)</c:f>
              <c:numCache>
                <c:formatCode>General</c:formatCode>
                <c:ptCount val="3"/>
                <c:pt idx="0">
                  <c:v>0.1820027083158493</c:v>
                </c:pt>
                <c:pt idx="1">
                  <c:v>0.10758974403142929</c:v>
                </c:pt>
                <c:pt idx="2">
                  <c:v>9.4640687108039856E-2</c:v>
                </c:pt>
              </c:numCache>
            </c:numRef>
          </c:val>
          <c:extLst xmlns:c16r2="http://schemas.microsoft.com/office/drawing/2015/06/chart">
            <c:ext xmlns:c16="http://schemas.microsoft.com/office/drawing/2014/chart" uri="{C3380CC4-5D6E-409C-BE32-E72D297353CC}">
              <c16:uniqueId val="{00000001-20C6-46B0-A876-E04F99802466}"/>
            </c:ext>
          </c:extLst>
        </c:ser>
        <c:ser>
          <c:idx val="3"/>
          <c:order val="2"/>
          <c:tx>
            <c:strRef>
              <c:f>r_isl_vote!$B$15</c:f>
              <c:strCache>
                <c:ptCount val="1"/>
                <c:pt idx="0">
                  <c:v>Secondaire</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r_isl_vote!$C$15:$J$15</c15:sqref>
                  </c15:fullRef>
                </c:ext>
              </c:extLst>
              <c:f>(r_isl_vote!$C$15,r_isl_vote!$G$15,r_isl_vote!$J$15)</c:f>
              <c:numCache>
                <c:formatCode>General</c:formatCode>
                <c:ptCount val="3"/>
                <c:pt idx="0">
                  <c:v>0.23778450489044189</c:v>
                </c:pt>
                <c:pt idx="1">
                  <c:v>0.19621409475803375</c:v>
                </c:pt>
                <c:pt idx="2">
                  <c:v>0.10562718659639359</c:v>
                </c:pt>
              </c:numCache>
            </c:numRef>
          </c:val>
          <c:extLst xmlns:c16r2="http://schemas.microsoft.com/office/drawing/2015/06/chart">
            <c:ext xmlns:c16="http://schemas.microsoft.com/office/drawing/2014/chart" uri="{C3380CC4-5D6E-409C-BE32-E72D297353CC}">
              <c16:uniqueId val="{00000002-20C6-46B0-A876-E04F99802466}"/>
            </c:ext>
          </c:extLst>
        </c:ser>
        <c:ser>
          <c:idx val="2"/>
          <c:order val="3"/>
          <c:tx>
            <c:strRef>
              <c:f>r_isl_vote!$B$16</c:f>
              <c:strCache>
                <c:ptCount val="1"/>
                <c:pt idx="0">
                  <c:v>Supérieur</c:v>
                </c:pt>
              </c:strCache>
            </c:strRef>
          </c:tx>
          <c:spPr>
            <a:solidFill>
              <a:schemeClr val="accent4"/>
            </a:solidFill>
            <a:ln>
              <a:solidFill>
                <a:schemeClr val="accent4"/>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r_isl_vote!$C$16:$J$16</c15:sqref>
                  </c15:fullRef>
                </c:ext>
              </c:extLst>
              <c:f>(r_isl_vote!$C$16,r_isl_vote!$G$16,r_isl_vote!$J$16)</c:f>
              <c:numCache>
                <c:formatCode>General</c:formatCode>
                <c:ptCount val="3"/>
                <c:pt idx="0">
                  <c:v>0.23961664736270905</c:v>
                </c:pt>
                <c:pt idx="1">
                  <c:v>0.23081128299236298</c:v>
                </c:pt>
                <c:pt idx="2">
                  <c:v>7.7829629182815552E-2</c:v>
                </c:pt>
              </c:numCache>
            </c:numRef>
          </c:val>
          <c:extLst xmlns:c16r2="http://schemas.microsoft.com/office/drawing/2015/06/chart">
            <c:ext xmlns:c16="http://schemas.microsoft.com/office/drawing/2014/chart" uri="{C3380CC4-5D6E-409C-BE32-E72D297353CC}">
              <c16:uniqueId val="{00000000-7805-4704-8AB2-7E8F36C9D898}"/>
            </c:ext>
          </c:extLst>
        </c:ser>
        <c:dLbls>
          <c:showLegendKey val="0"/>
          <c:showVal val="0"/>
          <c:showCatName val="0"/>
          <c:showSerName val="0"/>
          <c:showPercent val="0"/>
          <c:showBubbleSize val="0"/>
        </c:dLbls>
        <c:gapWidth val="219"/>
        <c:overlap val="-27"/>
        <c:axId val="1431297024"/>
        <c:axId val="1431297568"/>
      </c:barChart>
      <c:catAx>
        <c:axId val="143129702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1297568"/>
        <c:crosses val="autoZero"/>
        <c:auto val="1"/>
        <c:lblAlgn val="ctr"/>
        <c:lblOffset val="100"/>
        <c:noMultiLvlLbl val="0"/>
      </c:catAx>
      <c:valAx>
        <c:axId val="1431297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1297024"/>
        <c:crosses val="autoZero"/>
        <c:crossBetween val="between"/>
      </c:valAx>
      <c:spPr>
        <a:noFill/>
        <a:ln>
          <a:solidFill>
            <a:sysClr val="windowText" lastClr="000000"/>
          </a:solidFill>
        </a:ln>
        <a:effectLst/>
      </c:spPr>
    </c:plotArea>
    <c:legend>
      <c:legendPos val="b"/>
      <c:layout>
        <c:manualLayout>
          <c:xMode val="edge"/>
          <c:yMode val="edge"/>
          <c:x val="0.52048558405509504"/>
          <c:y val="0.10272016304159599"/>
          <c:w val="0.44425276432373301"/>
          <c:h val="8.896418790016340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A15</a:t>
            </a:r>
            <a:r>
              <a:rPr lang="en-US" b="1" baseline="0"/>
              <a:t> - </a:t>
            </a:r>
            <a:r>
              <a:rPr lang="en-US" b="1"/>
              <a:t>Vote PTI par niveau de diplôme</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E-2"/>
          <c:w val="0.91062130312926604"/>
          <c:h val="0.749275563052479"/>
        </c:manualLayout>
      </c:layout>
      <c:barChart>
        <c:barDir val="col"/>
        <c:grouping val="clustered"/>
        <c:varyColors val="0"/>
        <c:ser>
          <c:idx val="0"/>
          <c:order val="0"/>
          <c:tx>
            <c:strRef>
              <c:f>r_pti_vote!$B$13</c:f>
              <c:strCache>
                <c:ptCount val="1"/>
                <c:pt idx="0">
                  <c:v>Aucun</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r_pti_vote!$C$13:$J$13</c15:sqref>
                  </c15:fullRef>
                </c:ext>
              </c:extLst>
              <c:f>r_pti_vote!$I$13:$J$13</c:f>
              <c:numCache>
                <c:formatCode>General</c:formatCode>
                <c:ptCount val="2"/>
                <c:pt idx="0">
                  <c:v>0.11362069845199585</c:v>
                </c:pt>
                <c:pt idx="1">
                  <c:v>0.2371101975440979</c:v>
                </c:pt>
              </c:numCache>
            </c:numRef>
          </c:val>
          <c:extLst xmlns:c16r2="http://schemas.microsoft.com/office/drawing/2015/06/chart">
            <c:ext xmlns:c16="http://schemas.microsoft.com/office/drawing/2014/chart" uri="{C3380CC4-5D6E-409C-BE32-E72D297353CC}">
              <c16:uniqueId val="{00000000-4C4F-423C-95B4-168FCD068E3B}"/>
            </c:ext>
          </c:extLst>
        </c:ser>
        <c:ser>
          <c:idx val="1"/>
          <c:order val="1"/>
          <c:tx>
            <c:strRef>
              <c:f>r_pti_vote!$B$14</c:f>
              <c:strCache>
                <c:ptCount val="1"/>
                <c:pt idx="0">
                  <c:v>Primaire</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r_pti_vote!$C$14:$J$14</c15:sqref>
                  </c15:fullRef>
                </c:ext>
              </c:extLst>
              <c:f>r_pti_vote!$I$14:$J$14</c:f>
              <c:numCache>
                <c:formatCode>General</c:formatCode>
                <c:ptCount val="2"/>
                <c:pt idx="0">
                  <c:v>0.13388898968696594</c:v>
                </c:pt>
                <c:pt idx="1">
                  <c:v>0.26425164937973022</c:v>
                </c:pt>
              </c:numCache>
            </c:numRef>
          </c:val>
          <c:extLst xmlns:c16r2="http://schemas.microsoft.com/office/drawing/2015/06/chart">
            <c:ext xmlns:c16="http://schemas.microsoft.com/office/drawing/2014/chart" uri="{C3380CC4-5D6E-409C-BE32-E72D297353CC}">
              <c16:uniqueId val="{00000001-4C4F-423C-95B4-168FCD068E3B}"/>
            </c:ext>
          </c:extLst>
        </c:ser>
        <c:ser>
          <c:idx val="3"/>
          <c:order val="2"/>
          <c:tx>
            <c:strRef>
              <c:f>r_pti_vote!$B$15</c:f>
              <c:strCache>
                <c:ptCount val="1"/>
                <c:pt idx="0">
                  <c:v>Secondaire</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r_pti_vote!$C$15:$J$15</c15:sqref>
                  </c15:fullRef>
                </c:ext>
              </c:extLst>
              <c:f>r_pti_vote!$I$15:$J$15</c:f>
              <c:numCache>
                <c:formatCode>General</c:formatCode>
                <c:ptCount val="2"/>
                <c:pt idx="0">
                  <c:v>0.19104057550430298</c:v>
                </c:pt>
                <c:pt idx="1">
                  <c:v>0.35537588596343994</c:v>
                </c:pt>
              </c:numCache>
            </c:numRef>
          </c:val>
          <c:extLst xmlns:c16r2="http://schemas.microsoft.com/office/drawing/2015/06/chart">
            <c:ext xmlns:c16="http://schemas.microsoft.com/office/drawing/2014/chart" uri="{C3380CC4-5D6E-409C-BE32-E72D297353CC}">
              <c16:uniqueId val="{00000002-4C4F-423C-95B4-168FCD068E3B}"/>
            </c:ext>
          </c:extLst>
        </c:ser>
        <c:ser>
          <c:idx val="2"/>
          <c:order val="3"/>
          <c:tx>
            <c:strRef>
              <c:f>r_pti_vote!$B$16</c:f>
              <c:strCache>
                <c:ptCount val="1"/>
                <c:pt idx="0">
                  <c:v>Supérieur</c:v>
                </c:pt>
              </c:strCache>
            </c:strRef>
          </c:tx>
          <c:spPr>
            <a:solidFill>
              <a:schemeClr val="accent4"/>
            </a:solidFill>
            <a:ln>
              <a:solidFill>
                <a:schemeClr val="accent4"/>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r_pti_vote!$C$16:$J$16</c15:sqref>
                  </c15:fullRef>
                </c:ext>
              </c:extLst>
              <c:f>r_pti_vote!$I$16:$J$16</c:f>
              <c:numCache>
                <c:formatCode>General</c:formatCode>
                <c:ptCount val="2"/>
                <c:pt idx="0">
                  <c:v>0.28308179974555969</c:v>
                </c:pt>
                <c:pt idx="1">
                  <c:v>0.41619771718978882</c:v>
                </c:pt>
              </c:numCache>
            </c:numRef>
          </c:val>
          <c:extLst xmlns:c16r2="http://schemas.microsoft.com/office/drawing/2015/06/chart">
            <c:ext xmlns:c16="http://schemas.microsoft.com/office/drawing/2014/chart" uri="{C3380CC4-5D6E-409C-BE32-E72D297353CC}">
              <c16:uniqueId val="{00000000-68CA-4567-8BDB-447CB7223C1C}"/>
            </c:ext>
          </c:extLst>
        </c:ser>
        <c:dLbls>
          <c:showLegendKey val="0"/>
          <c:showVal val="0"/>
          <c:showCatName val="0"/>
          <c:showSerName val="0"/>
          <c:showPercent val="0"/>
          <c:showBubbleSize val="0"/>
        </c:dLbls>
        <c:gapWidth val="219"/>
        <c:overlap val="-27"/>
        <c:axId val="1431298656"/>
        <c:axId val="1431295936"/>
      </c:barChart>
      <c:catAx>
        <c:axId val="143129865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1295936"/>
        <c:crosses val="autoZero"/>
        <c:auto val="1"/>
        <c:lblAlgn val="ctr"/>
        <c:lblOffset val="100"/>
        <c:noMultiLvlLbl val="0"/>
      </c:catAx>
      <c:valAx>
        <c:axId val="1431295936"/>
        <c:scaling>
          <c:orientation val="minMax"/>
          <c:max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1298656"/>
        <c:crosses val="autoZero"/>
        <c:crossBetween val="between"/>
      </c:valAx>
      <c:spPr>
        <a:noFill/>
        <a:ln>
          <a:solidFill>
            <a:sysClr val="windowText" lastClr="000000"/>
          </a:solidFill>
        </a:ln>
        <a:effectLst/>
      </c:spPr>
    </c:plotArea>
    <c:legend>
      <c:legendPos val="b"/>
      <c:layout>
        <c:manualLayout>
          <c:xMode val="edge"/>
          <c:yMode val="edge"/>
          <c:x val="0.10333991153087101"/>
          <c:y val="0.106908327026354"/>
          <c:w val="0.44425276432373301"/>
          <c:h val="9.94345978620577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A16</a:t>
            </a:r>
            <a:r>
              <a:rPr lang="en-US" b="1" baseline="0"/>
              <a:t> - </a:t>
            </a:r>
            <a:r>
              <a:rPr lang="en-US" b="1"/>
              <a:t>Vote PPP par groupe d'éducation</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E-2"/>
          <c:w val="0.91062130312926604"/>
          <c:h val="0.69692351324300805"/>
        </c:manualLayout>
      </c:layout>
      <c:barChart>
        <c:barDir val="col"/>
        <c:grouping val="clustered"/>
        <c:varyColors val="0"/>
        <c:ser>
          <c:idx val="0"/>
          <c:order val="0"/>
          <c:tx>
            <c:strRef>
              <c:f>r_ppp_vote!$B$20</c:f>
              <c:strCache>
                <c:ptCount val="1"/>
                <c:pt idx="0">
                  <c:v>50 % du bas</c:v>
                </c:pt>
              </c:strCache>
            </c:strRef>
          </c:tx>
          <c:spPr>
            <a:solidFill>
              <a:schemeClr val="accent5"/>
            </a:solidFill>
            <a:ln>
              <a:solidFill>
                <a:schemeClr val="accent5"/>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r_ppp_vote!$C$20:$J$20</c:f>
              <c:numCache>
                <c:formatCode>General</c:formatCode>
                <c:ptCount val="8"/>
                <c:pt idx="0">
                  <c:v>0.42034986615180969</c:v>
                </c:pt>
                <c:pt idx="1">
                  <c:v>0.67132169008255005</c:v>
                </c:pt>
                <c:pt idx="2">
                  <c:v>0.4043106734752655</c:v>
                </c:pt>
                <c:pt idx="3">
                  <c:v>0.27375692129135132</c:v>
                </c:pt>
                <c:pt idx="4">
                  <c:v>0.29907086491584778</c:v>
                </c:pt>
                <c:pt idx="5">
                  <c:v>0.36704665422439575</c:v>
                </c:pt>
                <c:pt idx="6">
                  <c:v>0.17716185748577118</c:v>
                </c:pt>
                <c:pt idx="7">
                  <c:v>0.15247349441051483</c:v>
                </c:pt>
              </c:numCache>
            </c:numRef>
          </c:val>
          <c:extLst xmlns:c16r2="http://schemas.microsoft.com/office/drawing/2015/06/chart">
            <c:ext xmlns:c16="http://schemas.microsoft.com/office/drawing/2014/chart" uri="{C3380CC4-5D6E-409C-BE32-E72D297353CC}">
              <c16:uniqueId val="{00000000-4289-4D59-B874-1060E1D31AE3}"/>
            </c:ext>
          </c:extLst>
        </c:ser>
        <c:ser>
          <c:idx val="1"/>
          <c:order val="1"/>
          <c:tx>
            <c:strRef>
              <c:f>r_ppp_vote!$B$21</c:f>
              <c:strCache>
                <c:ptCount val="1"/>
                <c:pt idx="0">
                  <c:v>40 % du milieu</c:v>
                </c:pt>
              </c:strCache>
            </c:strRef>
          </c:tx>
          <c:spPr>
            <a:solidFill>
              <a:srgbClr val="FF0000"/>
            </a:solidFill>
            <a:ln>
              <a:solidFill>
                <a:srgbClr val="FF0000"/>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r_ppp_vote!$C$21:$J$21</c:f>
              <c:numCache>
                <c:formatCode>General</c:formatCode>
                <c:ptCount val="8"/>
                <c:pt idx="0">
                  <c:v>0.34369269013404846</c:v>
                </c:pt>
                <c:pt idx="1">
                  <c:v>0.5435175895690918</c:v>
                </c:pt>
                <c:pt idx="2">
                  <c:v>0.37549683451652527</c:v>
                </c:pt>
                <c:pt idx="3">
                  <c:v>0.21757611632347107</c:v>
                </c:pt>
                <c:pt idx="4">
                  <c:v>0.22685566544532776</c:v>
                </c:pt>
                <c:pt idx="5">
                  <c:v>0.25026658177375793</c:v>
                </c:pt>
                <c:pt idx="6">
                  <c:v>0.13005246222019196</c:v>
                </c:pt>
                <c:pt idx="7">
                  <c:v>0.10538962483406067</c:v>
                </c:pt>
              </c:numCache>
            </c:numRef>
          </c:val>
          <c:extLst xmlns:c16r2="http://schemas.microsoft.com/office/drawing/2015/06/chart">
            <c:ext xmlns:c16="http://schemas.microsoft.com/office/drawing/2014/chart" uri="{C3380CC4-5D6E-409C-BE32-E72D297353CC}">
              <c16:uniqueId val="{00000001-4289-4D59-B874-1060E1D31AE3}"/>
            </c:ext>
          </c:extLst>
        </c:ser>
        <c:ser>
          <c:idx val="3"/>
          <c:order val="2"/>
          <c:tx>
            <c:strRef>
              <c:f>r_ppp_vote!$B$22</c:f>
              <c:strCache>
                <c:ptCount val="1"/>
                <c:pt idx="0">
                  <c:v>10 % du haut</c:v>
                </c:pt>
              </c:strCache>
            </c:strRef>
          </c:tx>
          <c:spPr>
            <a:solidFill>
              <a:schemeClr val="accent6"/>
            </a:solidFill>
            <a:ln>
              <a:solidFill>
                <a:schemeClr val="accent6"/>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r_ppp_vote!$C$22:$J$22</c:f>
              <c:numCache>
                <c:formatCode>General</c:formatCode>
                <c:ptCount val="8"/>
                <c:pt idx="0">
                  <c:v>0.29118853807449341</c:v>
                </c:pt>
                <c:pt idx="1">
                  <c:v>0.52159255743026733</c:v>
                </c:pt>
                <c:pt idx="2">
                  <c:v>0.3753344714641571</c:v>
                </c:pt>
                <c:pt idx="3">
                  <c:v>0.21020929515361786</c:v>
                </c:pt>
                <c:pt idx="4">
                  <c:v>0.20595137774944305</c:v>
                </c:pt>
                <c:pt idx="5">
                  <c:v>0.23494315147399902</c:v>
                </c:pt>
                <c:pt idx="6">
                  <c:v>0.11643625795841217</c:v>
                </c:pt>
                <c:pt idx="7">
                  <c:v>0.12875281274318695</c:v>
                </c:pt>
              </c:numCache>
            </c:numRef>
          </c:val>
          <c:extLst xmlns:c16r2="http://schemas.microsoft.com/office/drawing/2015/06/chart">
            <c:ext xmlns:c16="http://schemas.microsoft.com/office/drawing/2014/chart" uri="{C3380CC4-5D6E-409C-BE32-E72D297353CC}">
              <c16:uniqueId val="{00000002-4289-4D59-B874-1060E1D31AE3}"/>
            </c:ext>
          </c:extLst>
        </c:ser>
        <c:dLbls>
          <c:showLegendKey val="0"/>
          <c:showVal val="0"/>
          <c:showCatName val="0"/>
          <c:showSerName val="0"/>
          <c:showPercent val="0"/>
          <c:showBubbleSize val="0"/>
        </c:dLbls>
        <c:gapWidth val="219"/>
        <c:overlap val="-27"/>
        <c:axId val="1431291584"/>
        <c:axId val="1431292128"/>
      </c:barChart>
      <c:catAx>
        <c:axId val="1431291584"/>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1292128"/>
        <c:crosses val="autoZero"/>
        <c:auto val="1"/>
        <c:lblAlgn val="ctr"/>
        <c:lblOffset val="100"/>
        <c:noMultiLvlLbl val="0"/>
      </c:catAx>
      <c:valAx>
        <c:axId val="1431292128"/>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1291584"/>
        <c:crosses val="autoZero"/>
        <c:crossBetween val="between"/>
      </c:valAx>
      <c:spPr>
        <a:noFill/>
        <a:ln>
          <a:solidFill>
            <a:sysClr val="windowText" lastClr="000000"/>
          </a:solidFill>
        </a:ln>
        <a:effectLst/>
      </c:spPr>
    </c:plotArea>
    <c:legend>
      <c:legendPos val="b"/>
      <c:layout>
        <c:manualLayout>
          <c:xMode val="edge"/>
          <c:yMode val="edge"/>
          <c:x val="0.52048558405509504"/>
          <c:y val="0.106908327026354"/>
          <c:w val="0.44425276432373301"/>
          <c:h val="9.94345978620577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A17 - Vote PPP parmi les électeurs les plus diplômés</a:t>
            </a:r>
          </a:p>
        </c:rich>
      </c:tx>
      <c:overlay val="0"/>
      <c:spPr>
        <a:noFill/>
        <a:ln>
          <a:noFill/>
        </a:ln>
        <a:effectLst/>
      </c:spPr>
    </c:title>
    <c:autoTitleDeleted val="0"/>
    <c:plotArea>
      <c:layout>
        <c:manualLayout>
          <c:layoutTarget val="inner"/>
          <c:xMode val="edge"/>
          <c:yMode val="edge"/>
          <c:x val="4.6193808237913601E-2"/>
          <c:y val="9.4270294869828894E-2"/>
          <c:w val="0.92430510272488198"/>
          <c:h val="0.70463138385841995"/>
        </c:manualLayout>
      </c:layout>
      <c:scatterChart>
        <c:scatterStyle val="lineMarker"/>
        <c:varyColors val="0"/>
        <c:ser>
          <c:idx val="0"/>
          <c:order val="0"/>
          <c:tx>
            <c:v>Différence entre (% des 10 % les plus diplômés) et (% des 90 % les moins diplômés) votant PPP</c:v>
          </c:tx>
          <c:spPr>
            <a:ln w="38100" cap="rnd">
              <a:solidFill>
                <a:schemeClr val="accent5"/>
              </a:solidFill>
              <a:round/>
            </a:ln>
            <a:effectLst/>
          </c:spPr>
          <c:marker>
            <c:symbol val="circle"/>
            <c:size val="9"/>
            <c:spPr>
              <a:solidFill>
                <a:schemeClr val="accent5"/>
              </a:solidFill>
              <a:ln w="9525">
                <a:solidFill>
                  <a:schemeClr val="accent5"/>
                </a:solidFill>
              </a:ln>
              <a:effectLst/>
            </c:spPr>
          </c:marker>
          <c:xVal>
            <c:numRef>
              <c:f>r_ppp_deduc10!$A$2:$A$11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r_ppp_deduc10!$B$2:$B$11</c:f>
              <c:numCache>
                <c:formatCode>General</c:formatCode>
                <c:ptCount val="10"/>
                <c:pt idx="0">
                  <c:v>-12.321666717529297</c:v>
                </c:pt>
                <c:pt idx="1">
                  <c:v>-11.393265724182129</c:v>
                </c:pt>
                <c:pt idx="2">
                  <c:v>-2.1054370403289795</c:v>
                </c:pt>
                <c:pt idx="3">
                  <c:v>-4.4804801940917969</c:v>
                </c:pt>
                <c:pt idx="4">
                  <c:v>-6.2863478660583496</c:v>
                </c:pt>
                <c:pt idx="5">
                  <c:v>-7.9876174926757812</c:v>
                </c:pt>
                <c:pt idx="6">
                  <c:v>-3.96354079246521</c:v>
                </c:pt>
                <c:pt idx="7">
                  <c:v>-0.50253027677536011</c:v>
                </c:pt>
              </c:numCache>
            </c:numRef>
          </c:yVal>
          <c:smooth val="0"/>
          <c:extLst xmlns:c16r2="http://schemas.microsoft.com/office/drawing/2015/06/chart">
            <c:ext xmlns:c16="http://schemas.microsoft.com/office/drawing/2014/chart" uri="{C3380CC4-5D6E-409C-BE32-E72D297353CC}">
              <c16:uniqueId val="{00000000-3F0E-4B74-B2BF-3C3E897991C0}"/>
            </c:ext>
          </c:extLst>
        </c:ser>
        <c:ser>
          <c:idx val="1"/>
          <c:order val="1"/>
          <c:tx>
            <c:v>Après contrôles pour région, langue</c:v>
          </c:tx>
          <c:spPr>
            <a:ln w="38100" cap="rnd">
              <a:solidFill>
                <a:srgbClr val="FF0000"/>
              </a:solidFill>
              <a:round/>
            </a:ln>
            <a:effectLst/>
          </c:spPr>
          <c:marker>
            <c:symbol val="square"/>
            <c:size val="9"/>
            <c:spPr>
              <a:solidFill>
                <a:srgbClr val="FF0000"/>
              </a:solidFill>
              <a:ln w="9525">
                <a:solidFill>
                  <a:srgbClr val="FF0000"/>
                </a:solidFill>
              </a:ln>
              <a:effectLst/>
            </c:spPr>
          </c:marker>
          <c:xVal>
            <c:numRef>
              <c:f>r_ppp_deduc10!$A$2:$A$11</c:f>
              <c:numCache>
                <c:formatCode>General</c:formatCode>
                <c:ptCount val="10"/>
                <c:pt idx="0">
                  <c:v>1970</c:v>
                </c:pt>
                <c:pt idx="1">
                  <c:v>1977</c:v>
                </c:pt>
                <c:pt idx="2">
                  <c:v>1988</c:v>
                </c:pt>
                <c:pt idx="3">
                  <c:v>1997</c:v>
                </c:pt>
                <c:pt idx="4">
                  <c:v>2002</c:v>
                </c:pt>
                <c:pt idx="5">
                  <c:v>2008</c:v>
                </c:pt>
                <c:pt idx="6">
                  <c:v>2013</c:v>
                </c:pt>
                <c:pt idx="7">
                  <c:v>2018</c:v>
                </c:pt>
              </c:numCache>
              <c:extLst xmlns:c16r2="http://schemas.microsoft.com/office/drawing/2015/06/chart" xmlns:c15="http://schemas.microsoft.com/office/drawing/2012/chart"/>
            </c:numRef>
          </c:xVal>
          <c:yVal>
            <c:numRef>
              <c:f>r_ppp_deduc10!$C$2:$C$11</c:f>
              <c:numCache>
                <c:formatCode>General</c:formatCode>
                <c:ptCount val="10"/>
                <c:pt idx="0">
                  <c:v>-8.4994993209838867</c:v>
                </c:pt>
                <c:pt idx="1">
                  <c:v>-6.2833657264709473</c:v>
                </c:pt>
                <c:pt idx="2">
                  <c:v>0.61033058166503906</c:v>
                </c:pt>
                <c:pt idx="3">
                  <c:v>-3.1100559234619141</c:v>
                </c:pt>
                <c:pt idx="4">
                  <c:v>-1.8159939050674438</c:v>
                </c:pt>
                <c:pt idx="5">
                  <c:v>-2.8840341567993164</c:v>
                </c:pt>
                <c:pt idx="6">
                  <c:v>-2.210258960723877</c:v>
                </c:pt>
                <c:pt idx="7">
                  <c:v>7.7946864068508148E-2</c:v>
                </c:pt>
              </c:numCache>
              <c:extLst xmlns:c16r2="http://schemas.microsoft.com/office/drawing/2015/06/chart" xmlns:c15="http://schemas.microsoft.com/office/drawing/2012/chart"/>
            </c:numRef>
          </c:yVal>
          <c:smooth val="0"/>
          <c:extLst xmlns:c16r2="http://schemas.microsoft.com/office/drawing/2015/06/chart" xmlns:c15="http://schemas.microsoft.com/office/drawing/2012/chart">
            <c:ext xmlns:c16="http://schemas.microsoft.com/office/drawing/2014/chart" uri="{C3380CC4-5D6E-409C-BE32-E72D297353CC}">
              <c16:uniqueId val="{00000001-3F0E-4B74-B2BF-3C3E897991C0}"/>
            </c:ext>
          </c:extLst>
        </c:ser>
        <c:ser>
          <c:idx val="2"/>
          <c:order val="2"/>
          <c:tx>
            <c:v>Après contrôles pour région, langue, rural/urbain, religion, âge, genre</c:v>
          </c:tx>
          <c:spPr>
            <a:ln w="38100" cap="rnd">
              <a:solidFill>
                <a:schemeClr val="accent6"/>
              </a:solidFill>
              <a:round/>
            </a:ln>
            <a:effectLst/>
          </c:spPr>
          <c:marker>
            <c:symbol val="triangle"/>
            <c:size val="11"/>
            <c:spPr>
              <a:solidFill>
                <a:schemeClr val="accent6"/>
              </a:solidFill>
              <a:ln w="9525">
                <a:solidFill>
                  <a:schemeClr val="accent6"/>
                </a:solidFill>
              </a:ln>
              <a:effectLst/>
            </c:spPr>
          </c:marker>
          <c:xVal>
            <c:numRef>
              <c:f>r_ppp_deduc10!$A$2:$A$11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r_ppp_deduc10!$D$2:$D$11</c:f>
              <c:numCache>
                <c:formatCode>General</c:formatCode>
                <c:ptCount val="10"/>
                <c:pt idx="0">
                  <c:v>-7.3451919555664062</c:v>
                </c:pt>
                <c:pt idx="1">
                  <c:v>-5.8361926078796387</c:v>
                </c:pt>
                <c:pt idx="2">
                  <c:v>2.5723581314086914</c:v>
                </c:pt>
                <c:pt idx="3">
                  <c:v>-1.6741573810577393</c:v>
                </c:pt>
                <c:pt idx="4">
                  <c:v>-3.1835091114044189</c:v>
                </c:pt>
                <c:pt idx="5">
                  <c:v>-1.6439359188079834</c:v>
                </c:pt>
                <c:pt idx="6">
                  <c:v>-1.303640604019165</c:v>
                </c:pt>
                <c:pt idx="7">
                  <c:v>1.0530753135681152</c:v>
                </c:pt>
              </c:numCache>
            </c:numRef>
          </c:yVal>
          <c:smooth val="0"/>
          <c:extLst xmlns:c16r2="http://schemas.microsoft.com/office/drawing/2015/06/chart">
            <c:ext xmlns:c16="http://schemas.microsoft.com/office/drawing/2014/chart" uri="{C3380CC4-5D6E-409C-BE32-E72D297353CC}">
              <c16:uniqueId val="{00000002-3F0E-4B74-B2BF-3C3E897991C0}"/>
            </c:ext>
          </c:extLst>
        </c:ser>
        <c:ser>
          <c:idx val="3"/>
          <c:order val="3"/>
          <c:tx>
            <c:strRef>
              <c:f>r_ppp_dinc10!$E$1</c:f>
              <c:strCache>
                <c:ptCount val="1"/>
                <c:pt idx="0">
                  <c:v>zero</c:v>
                </c:pt>
              </c:strCache>
            </c:strRef>
          </c:tx>
          <c:spPr>
            <a:ln w="28575">
              <a:solidFill>
                <a:sysClr val="windowText" lastClr="000000"/>
              </a:solidFill>
            </a:ln>
          </c:spPr>
          <c:marker>
            <c:symbol val="none"/>
          </c:marker>
          <c:xVal>
            <c:numRef>
              <c:f>r_ppp_deduc10!$A$2:$A$11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r_ppp_deduc10!$E$2:$E$11</c:f>
              <c:numCache>
                <c:formatCode>General</c:formatCode>
                <c:ptCount val="10"/>
                <c:pt idx="0">
                  <c:v>0</c:v>
                </c:pt>
                <c:pt idx="1">
                  <c:v>0</c:v>
                </c:pt>
                <c:pt idx="2">
                  <c:v>0</c:v>
                </c:pt>
                <c:pt idx="3">
                  <c:v>0</c:v>
                </c:pt>
                <c:pt idx="4">
                  <c:v>0</c:v>
                </c:pt>
                <c:pt idx="5">
                  <c:v>0</c:v>
                </c:pt>
                <c:pt idx="6">
                  <c:v>0</c:v>
                </c:pt>
                <c:pt idx="7">
                  <c:v>0</c:v>
                </c:pt>
              </c:numCache>
            </c:numRef>
          </c:yVal>
          <c:smooth val="0"/>
          <c:extLst xmlns:c16r2="http://schemas.microsoft.com/office/drawing/2015/06/chart">
            <c:ext xmlns:c16="http://schemas.microsoft.com/office/drawing/2014/chart" uri="{C3380CC4-5D6E-409C-BE32-E72D297353CC}">
              <c16:uniqueId val="{00000003-3F0E-4B74-B2BF-3C3E897991C0}"/>
            </c:ext>
          </c:extLst>
        </c:ser>
        <c:dLbls>
          <c:showLegendKey val="0"/>
          <c:showVal val="0"/>
          <c:showCatName val="0"/>
          <c:showSerName val="0"/>
          <c:showPercent val="0"/>
          <c:showBubbleSize val="0"/>
        </c:dLbls>
        <c:axId val="1431294304"/>
        <c:axId val="1431292672"/>
        <c:extLst xmlns:c16r2="http://schemas.microsoft.com/office/drawing/2015/06/chart"/>
      </c:scatterChart>
      <c:valAx>
        <c:axId val="1431294304"/>
        <c:scaling>
          <c:orientation val="minMax"/>
          <c:max val="2018"/>
          <c:min val="19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1292672"/>
        <c:crosses val="autoZero"/>
        <c:crossBetween val="midCat"/>
        <c:majorUnit val="4"/>
      </c:valAx>
      <c:valAx>
        <c:axId val="1431292672"/>
        <c:scaling>
          <c:orientation val="minMax"/>
          <c:max val="10"/>
          <c:min val="-1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1294304"/>
        <c:crosses val="autoZero"/>
        <c:crossBetween val="midCat"/>
        <c:majorUnit val="2"/>
      </c:valAx>
      <c:spPr>
        <a:ln>
          <a:solidFill>
            <a:sysClr val="windowText" lastClr="000000"/>
          </a:solidFill>
        </a:ln>
      </c:spPr>
    </c:plotArea>
    <c:legend>
      <c:legendPos val="b"/>
      <c:legendEntry>
        <c:idx val="3"/>
        <c:delete val="1"/>
      </c:legendEntry>
      <c:layout>
        <c:manualLayout>
          <c:xMode val="edge"/>
          <c:yMode val="edge"/>
          <c:x val="6.9259320085399895E-2"/>
          <c:y val="0.10227496450778401"/>
          <c:w val="0.88445145640216605"/>
          <c:h val="0.17063338560293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A18</a:t>
            </a:r>
            <a:r>
              <a:rPr lang="en-US" b="1" baseline="0"/>
              <a:t> - </a:t>
            </a:r>
            <a:r>
              <a:rPr lang="en-US" b="1"/>
              <a:t>Vote PML / IJI / PNA par groupe d'éducation</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E-2"/>
          <c:w val="0.91062130312926604"/>
          <c:h val="0.70320575922014406"/>
        </c:manualLayout>
      </c:layout>
      <c:barChart>
        <c:barDir val="col"/>
        <c:grouping val="clustered"/>
        <c:varyColors val="0"/>
        <c:ser>
          <c:idx val="0"/>
          <c:order val="0"/>
          <c:tx>
            <c:strRef>
              <c:f>r_pml_vote!$B$20</c:f>
              <c:strCache>
                <c:ptCount val="1"/>
                <c:pt idx="0">
                  <c:v>50 % du bas</c:v>
                </c:pt>
              </c:strCache>
            </c:strRef>
          </c:tx>
          <c:spPr>
            <a:solidFill>
              <a:schemeClr val="accent5"/>
            </a:solidFill>
            <a:ln>
              <a:solidFill>
                <a:schemeClr val="accent5"/>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r_pml_vote!$C$20:$J$20</c:f>
              <c:numCache>
                <c:formatCode>General</c:formatCode>
                <c:ptCount val="8"/>
                <c:pt idx="0">
                  <c:v>0.19747732579708099</c:v>
                </c:pt>
                <c:pt idx="1">
                  <c:v>0.29613476991653442</c:v>
                </c:pt>
                <c:pt idx="2">
                  <c:v>0.28492176532745361</c:v>
                </c:pt>
                <c:pt idx="3">
                  <c:v>0.46732306480407715</c:v>
                </c:pt>
                <c:pt idx="4">
                  <c:v>0.38829225301742554</c:v>
                </c:pt>
                <c:pt idx="5">
                  <c:v>0.38565778732299805</c:v>
                </c:pt>
                <c:pt idx="6">
                  <c:v>0.36669573187828064</c:v>
                </c:pt>
                <c:pt idx="7">
                  <c:v>0.27525842189788818</c:v>
                </c:pt>
              </c:numCache>
            </c:numRef>
          </c:val>
          <c:extLst xmlns:c16r2="http://schemas.microsoft.com/office/drawing/2015/06/chart">
            <c:ext xmlns:c16="http://schemas.microsoft.com/office/drawing/2014/chart" uri="{C3380CC4-5D6E-409C-BE32-E72D297353CC}">
              <c16:uniqueId val="{00000000-E76D-41BC-B1CE-E81AD2AC95CA}"/>
            </c:ext>
          </c:extLst>
        </c:ser>
        <c:ser>
          <c:idx val="1"/>
          <c:order val="1"/>
          <c:tx>
            <c:strRef>
              <c:f>r_pml_vote!$B$21</c:f>
              <c:strCache>
                <c:ptCount val="1"/>
                <c:pt idx="0">
                  <c:v>40 % du milieu</c:v>
                </c:pt>
              </c:strCache>
            </c:strRef>
          </c:tx>
          <c:spPr>
            <a:solidFill>
              <a:srgbClr val="FF0000"/>
            </a:solidFill>
            <a:ln>
              <a:solidFill>
                <a:srgbClr val="FF0000"/>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r_pml_vote!$C$21:$J$21</c:f>
              <c:numCache>
                <c:formatCode>General</c:formatCode>
                <c:ptCount val="8"/>
                <c:pt idx="0">
                  <c:v>0.23641027510166168</c:v>
                </c:pt>
                <c:pt idx="1">
                  <c:v>0.4130878746509552</c:v>
                </c:pt>
                <c:pt idx="2">
                  <c:v>0.33809390664100647</c:v>
                </c:pt>
                <c:pt idx="3">
                  <c:v>0.49980971217155457</c:v>
                </c:pt>
                <c:pt idx="4">
                  <c:v>0.3575884997844696</c:v>
                </c:pt>
                <c:pt idx="5">
                  <c:v>0.45542773604393005</c:v>
                </c:pt>
                <c:pt idx="6">
                  <c:v>0.34196212887763977</c:v>
                </c:pt>
                <c:pt idx="7">
                  <c:v>0.24086563289165497</c:v>
                </c:pt>
              </c:numCache>
            </c:numRef>
          </c:val>
          <c:extLst xmlns:c16r2="http://schemas.microsoft.com/office/drawing/2015/06/chart">
            <c:ext xmlns:c16="http://schemas.microsoft.com/office/drawing/2014/chart" uri="{C3380CC4-5D6E-409C-BE32-E72D297353CC}">
              <c16:uniqueId val="{00000001-E76D-41BC-B1CE-E81AD2AC95CA}"/>
            </c:ext>
          </c:extLst>
        </c:ser>
        <c:ser>
          <c:idx val="3"/>
          <c:order val="2"/>
          <c:tx>
            <c:strRef>
              <c:f>r_pml_vote!$B$22</c:f>
              <c:strCache>
                <c:ptCount val="1"/>
                <c:pt idx="0">
                  <c:v>10 % du haut</c:v>
                </c:pt>
              </c:strCache>
            </c:strRef>
          </c:tx>
          <c:spPr>
            <a:solidFill>
              <a:schemeClr val="accent6"/>
            </a:solidFill>
            <a:ln>
              <a:solidFill>
                <a:schemeClr val="accent6"/>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r_pml_vote!$C$22:$J$22</c:f>
              <c:numCache>
                <c:formatCode>General</c:formatCode>
                <c:ptCount val="8"/>
                <c:pt idx="0">
                  <c:v>0.170331209897995</c:v>
                </c:pt>
                <c:pt idx="1">
                  <c:v>0.44193500280380249</c:v>
                </c:pt>
                <c:pt idx="2">
                  <c:v>0.24442988634109497</c:v>
                </c:pt>
                <c:pt idx="3">
                  <c:v>0.47769400477409363</c:v>
                </c:pt>
                <c:pt idx="4">
                  <c:v>0.33627688884735107</c:v>
                </c:pt>
                <c:pt idx="5">
                  <c:v>0.53806906938552856</c:v>
                </c:pt>
                <c:pt idx="6">
                  <c:v>0.26968622207641602</c:v>
                </c:pt>
                <c:pt idx="7">
                  <c:v>0.22254382073879242</c:v>
                </c:pt>
              </c:numCache>
            </c:numRef>
          </c:val>
          <c:extLst xmlns:c16r2="http://schemas.microsoft.com/office/drawing/2015/06/chart">
            <c:ext xmlns:c16="http://schemas.microsoft.com/office/drawing/2014/chart" uri="{C3380CC4-5D6E-409C-BE32-E72D297353CC}">
              <c16:uniqueId val="{00000002-E76D-41BC-B1CE-E81AD2AC95CA}"/>
            </c:ext>
          </c:extLst>
        </c:ser>
        <c:dLbls>
          <c:showLegendKey val="0"/>
          <c:showVal val="0"/>
          <c:showCatName val="0"/>
          <c:showSerName val="0"/>
          <c:showPercent val="0"/>
          <c:showBubbleSize val="0"/>
        </c:dLbls>
        <c:gapWidth val="219"/>
        <c:overlap val="-27"/>
        <c:axId val="1431295392"/>
        <c:axId val="1431296480"/>
      </c:barChart>
      <c:catAx>
        <c:axId val="14312953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1296480"/>
        <c:crosses val="autoZero"/>
        <c:auto val="1"/>
        <c:lblAlgn val="ctr"/>
        <c:lblOffset val="100"/>
        <c:noMultiLvlLbl val="0"/>
      </c:catAx>
      <c:valAx>
        <c:axId val="1431296480"/>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1295392"/>
        <c:crosses val="autoZero"/>
        <c:crossBetween val="between"/>
      </c:valAx>
      <c:spPr>
        <a:noFill/>
        <a:ln>
          <a:solidFill>
            <a:sysClr val="windowText" lastClr="000000"/>
          </a:solidFill>
        </a:ln>
        <a:effectLst/>
      </c:spPr>
    </c:plotArea>
    <c:legend>
      <c:legendPos val="b"/>
      <c:layout>
        <c:manualLayout>
          <c:xMode val="edge"/>
          <c:yMode val="edge"/>
          <c:x val="0.52048558405509504"/>
          <c:y val="0.106908327026354"/>
          <c:w val="0.44425276432373301"/>
          <c:h val="9.94345978620577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A19</a:t>
            </a:r>
            <a:r>
              <a:rPr lang="en-US" b="1" baseline="0"/>
              <a:t> - </a:t>
            </a:r>
            <a:r>
              <a:rPr lang="en-US" b="1"/>
              <a:t>Vote pour les partis islamiques par groupe d'éducation</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E-2"/>
          <c:w val="0.91062130312926604"/>
          <c:h val="0.69482943125062901"/>
        </c:manualLayout>
      </c:layout>
      <c:barChart>
        <c:barDir val="col"/>
        <c:grouping val="clustered"/>
        <c:varyColors val="0"/>
        <c:ser>
          <c:idx val="0"/>
          <c:order val="0"/>
          <c:tx>
            <c:strRef>
              <c:f>r_isl_vote!$B$20</c:f>
              <c:strCache>
                <c:ptCount val="1"/>
                <c:pt idx="0">
                  <c:v>50 % du bas</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r_isl_vote!$C$20:$J$20</c15:sqref>
                  </c15:fullRef>
                </c:ext>
              </c:extLst>
              <c:f>(r_isl_vote!$C$20,r_isl_vote!$G$20,r_isl_vote!$J$20)</c:f>
              <c:numCache>
                <c:formatCode>General</c:formatCode>
                <c:ptCount val="3"/>
                <c:pt idx="0">
                  <c:v>0.15275004506111145</c:v>
                </c:pt>
                <c:pt idx="1">
                  <c:v>0.13656464219093323</c:v>
                </c:pt>
                <c:pt idx="2">
                  <c:v>7.8134030103683472E-2</c:v>
                </c:pt>
              </c:numCache>
            </c:numRef>
          </c:val>
          <c:extLst xmlns:c16r2="http://schemas.microsoft.com/office/drawing/2015/06/chart">
            <c:ext xmlns:c16="http://schemas.microsoft.com/office/drawing/2014/chart" uri="{C3380CC4-5D6E-409C-BE32-E72D297353CC}">
              <c16:uniqueId val="{00000000-3E56-4270-9A3A-48A2CB0DC574}"/>
            </c:ext>
          </c:extLst>
        </c:ser>
        <c:ser>
          <c:idx val="1"/>
          <c:order val="1"/>
          <c:tx>
            <c:strRef>
              <c:f>r_isl_vote!$B$21</c:f>
              <c:strCache>
                <c:ptCount val="1"/>
                <c:pt idx="0">
                  <c:v>40 % du milieu</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r_isl_vote!$C$21:$J$21</c15:sqref>
                  </c15:fullRef>
                </c:ext>
              </c:extLst>
              <c:f>(r_isl_vote!$C$21,r_isl_vote!$G$21,r_isl_vote!$J$21)</c:f>
              <c:numCache>
                <c:formatCode>General</c:formatCode>
                <c:ptCount val="3"/>
                <c:pt idx="0">
                  <c:v>0.23362244665622711</c:v>
                </c:pt>
                <c:pt idx="1">
                  <c:v>0.18236394226551056</c:v>
                </c:pt>
                <c:pt idx="2">
                  <c:v>0.10495933890342712</c:v>
                </c:pt>
              </c:numCache>
            </c:numRef>
          </c:val>
          <c:extLst xmlns:c16r2="http://schemas.microsoft.com/office/drawing/2015/06/chart">
            <c:ext xmlns:c16="http://schemas.microsoft.com/office/drawing/2014/chart" uri="{C3380CC4-5D6E-409C-BE32-E72D297353CC}">
              <c16:uniqueId val="{00000001-3E56-4270-9A3A-48A2CB0DC574}"/>
            </c:ext>
          </c:extLst>
        </c:ser>
        <c:ser>
          <c:idx val="3"/>
          <c:order val="2"/>
          <c:tx>
            <c:strRef>
              <c:f>r_isl_vote!$B$22</c:f>
              <c:strCache>
                <c:ptCount val="1"/>
                <c:pt idx="0">
                  <c:v>10 % du haut</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r_isl_vote!$C$22:$J$22</c15:sqref>
                  </c15:fullRef>
                </c:ext>
              </c:extLst>
              <c:f>(r_isl_vote!$C$22,r_isl_vote!$G$22,r_isl_vote!$J$22)</c:f>
              <c:numCache>
                <c:formatCode>General</c:formatCode>
                <c:ptCount val="3"/>
                <c:pt idx="0">
                  <c:v>0.23449850082397461</c:v>
                </c:pt>
                <c:pt idx="1">
                  <c:v>0.2228432297706604</c:v>
                </c:pt>
                <c:pt idx="2">
                  <c:v>7.8424908220767975E-2</c:v>
                </c:pt>
              </c:numCache>
            </c:numRef>
          </c:val>
          <c:extLst xmlns:c16r2="http://schemas.microsoft.com/office/drawing/2015/06/chart">
            <c:ext xmlns:c16="http://schemas.microsoft.com/office/drawing/2014/chart" uri="{C3380CC4-5D6E-409C-BE32-E72D297353CC}">
              <c16:uniqueId val="{00000002-3E56-4270-9A3A-48A2CB0DC574}"/>
            </c:ext>
          </c:extLst>
        </c:ser>
        <c:dLbls>
          <c:showLegendKey val="0"/>
          <c:showVal val="0"/>
          <c:showCatName val="0"/>
          <c:showSerName val="0"/>
          <c:showPercent val="0"/>
          <c:showBubbleSize val="0"/>
        </c:dLbls>
        <c:gapWidth val="219"/>
        <c:overlap val="-27"/>
        <c:axId val="1433264832"/>
        <c:axId val="1433261568"/>
      </c:barChart>
      <c:catAx>
        <c:axId val="143326483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3261568"/>
        <c:crosses val="autoZero"/>
        <c:auto val="1"/>
        <c:lblAlgn val="ctr"/>
        <c:lblOffset val="100"/>
        <c:noMultiLvlLbl val="0"/>
      </c:catAx>
      <c:valAx>
        <c:axId val="1433261568"/>
        <c:scaling>
          <c:orientation val="minMax"/>
          <c:max val="0.3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3264832"/>
        <c:crosses val="autoZero"/>
        <c:crossBetween val="between"/>
      </c:valAx>
      <c:spPr>
        <a:noFill/>
        <a:ln>
          <a:solidFill>
            <a:sysClr val="windowText" lastClr="000000"/>
          </a:solidFill>
        </a:ln>
        <a:effectLst/>
      </c:spPr>
    </c:plotArea>
    <c:legend>
      <c:legendPos val="b"/>
      <c:layout>
        <c:manualLayout>
          <c:xMode val="edge"/>
          <c:yMode val="edge"/>
          <c:x val="0.52048558405509504"/>
          <c:y val="0.106908327026354"/>
          <c:w val="0.44425276432373301"/>
          <c:h val="9.94345978620577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A20</a:t>
            </a:r>
            <a:r>
              <a:rPr lang="en-US" b="1" baseline="0"/>
              <a:t> - </a:t>
            </a:r>
            <a:r>
              <a:rPr lang="en-US" b="1"/>
              <a:t>Vote PTI par groupe d'éducation</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8.61505331664663E-2"/>
          <c:w val="0.91062130312926604"/>
          <c:h val="0.72205249715155395"/>
        </c:manualLayout>
      </c:layout>
      <c:barChart>
        <c:barDir val="col"/>
        <c:grouping val="clustered"/>
        <c:varyColors val="0"/>
        <c:ser>
          <c:idx val="0"/>
          <c:order val="0"/>
          <c:tx>
            <c:strRef>
              <c:f>r_pti_vote!$B$20</c:f>
              <c:strCache>
                <c:ptCount val="1"/>
                <c:pt idx="0">
                  <c:v>50 % du bas</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r_pti_vote!$C$20:$J$20</c15:sqref>
                  </c15:fullRef>
                </c:ext>
              </c:extLst>
              <c:f>r_pti_vote!$I$20:$J$20</c:f>
              <c:numCache>
                <c:formatCode>General</c:formatCode>
                <c:ptCount val="2"/>
                <c:pt idx="0">
                  <c:v>0.12257719039916992</c:v>
                </c:pt>
                <c:pt idx="1">
                  <c:v>0.26738423109054565</c:v>
                </c:pt>
              </c:numCache>
            </c:numRef>
          </c:val>
          <c:extLst xmlns:c16r2="http://schemas.microsoft.com/office/drawing/2015/06/chart">
            <c:ext xmlns:c16="http://schemas.microsoft.com/office/drawing/2014/chart" uri="{C3380CC4-5D6E-409C-BE32-E72D297353CC}">
              <c16:uniqueId val="{00000000-DAD9-4846-955E-9F025784E123}"/>
            </c:ext>
          </c:extLst>
        </c:ser>
        <c:ser>
          <c:idx val="1"/>
          <c:order val="1"/>
          <c:tx>
            <c:strRef>
              <c:f>r_pti_vote!$B$21</c:f>
              <c:strCache>
                <c:ptCount val="1"/>
                <c:pt idx="0">
                  <c:v>40 % du milieu</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r_pti_vote!$C$21:$J$21</c15:sqref>
                  </c15:fullRef>
                </c:ext>
              </c:extLst>
              <c:f>r_pti_vote!$I$21:$J$21</c:f>
              <c:numCache>
                <c:formatCode>General</c:formatCode>
                <c:ptCount val="2"/>
                <c:pt idx="0">
                  <c:v>0.20085006952285767</c:v>
                </c:pt>
                <c:pt idx="1">
                  <c:v>0.36123552918434143</c:v>
                </c:pt>
              </c:numCache>
            </c:numRef>
          </c:val>
          <c:extLst xmlns:c16r2="http://schemas.microsoft.com/office/drawing/2015/06/chart">
            <c:ext xmlns:c16="http://schemas.microsoft.com/office/drawing/2014/chart" uri="{C3380CC4-5D6E-409C-BE32-E72D297353CC}">
              <c16:uniqueId val="{00000001-DAD9-4846-955E-9F025784E123}"/>
            </c:ext>
          </c:extLst>
        </c:ser>
        <c:ser>
          <c:idx val="3"/>
          <c:order val="2"/>
          <c:tx>
            <c:strRef>
              <c:f>r_pti_vote!$B$22</c:f>
              <c:strCache>
                <c:ptCount val="1"/>
                <c:pt idx="0">
                  <c:v>10 % du haut</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r_pti_vote!$C$22:$J$22</c15:sqref>
                  </c15:fullRef>
                </c:ext>
              </c:extLst>
              <c:f>r_pti_vote!$I$22:$J$22</c:f>
              <c:numCache>
                <c:formatCode>General</c:formatCode>
                <c:ptCount val="2"/>
                <c:pt idx="0">
                  <c:v>0.27830168604850769</c:v>
                </c:pt>
                <c:pt idx="1">
                  <c:v>0.41482749581336975</c:v>
                </c:pt>
              </c:numCache>
            </c:numRef>
          </c:val>
          <c:extLst xmlns:c16r2="http://schemas.microsoft.com/office/drawing/2015/06/chart">
            <c:ext xmlns:c16="http://schemas.microsoft.com/office/drawing/2014/chart" uri="{C3380CC4-5D6E-409C-BE32-E72D297353CC}">
              <c16:uniqueId val="{00000002-DAD9-4846-955E-9F025784E123}"/>
            </c:ext>
          </c:extLst>
        </c:ser>
        <c:dLbls>
          <c:showLegendKey val="0"/>
          <c:showVal val="0"/>
          <c:showCatName val="0"/>
          <c:showSerName val="0"/>
          <c:showPercent val="0"/>
          <c:showBubbleSize val="0"/>
        </c:dLbls>
        <c:gapWidth val="219"/>
        <c:overlap val="-27"/>
        <c:axId val="1433262112"/>
        <c:axId val="1433262656"/>
      </c:barChart>
      <c:catAx>
        <c:axId val="143326211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3262656"/>
        <c:crosses val="autoZero"/>
        <c:auto val="1"/>
        <c:lblAlgn val="ctr"/>
        <c:lblOffset val="100"/>
        <c:noMultiLvlLbl val="0"/>
      </c:catAx>
      <c:valAx>
        <c:axId val="1433262656"/>
        <c:scaling>
          <c:orientation val="minMax"/>
          <c:max val="0.6"/>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3262112"/>
        <c:crosses val="autoZero"/>
        <c:crossBetween val="between"/>
      </c:valAx>
      <c:spPr>
        <a:noFill/>
        <a:ln>
          <a:solidFill>
            <a:sysClr val="windowText" lastClr="000000"/>
          </a:solidFill>
        </a:ln>
        <a:effectLst/>
      </c:spPr>
    </c:plotArea>
    <c:legend>
      <c:legendPos val="b"/>
      <c:layout>
        <c:manualLayout>
          <c:xMode val="edge"/>
          <c:yMode val="edge"/>
          <c:x val="0.52048558405509504"/>
          <c:y val="0.106908327026354"/>
          <c:w val="0.44425276432373301"/>
          <c:h val="9.9434597862057703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A21 - Vote PML / IJI / PNA par appartenance religieuse</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9.0338697151224001E-2"/>
          <c:w val="0.91062130312926604"/>
          <c:h val="0.70948800519727995"/>
        </c:manualLayout>
      </c:layout>
      <c:barChart>
        <c:barDir val="col"/>
        <c:grouping val="clustered"/>
        <c:varyColors val="0"/>
        <c:ser>
          <c:idx val="1"/>
          <c:order val="0"/>
          <c:tx>
            <c:strRef>
              <c:f>r_pml_vote!$B$25</c:f>
              <c:strCache>
                <c:ptCount val="1"/>
                <c:pt idx="0">
                  <c:v>Sunnites</c:v>
                </c:pt>
              </c:strCache>
            </c:strRef>
          </c:tx>
          <c:spPr>
            <a:solidFill>
              <a:schemeClr val="accent5"/>
            </a:solidFill>
            <a:ln>
              <a:solidFill>
                <a:schemeClr val="accent5"/>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r_pml_vote!$C$25:$J$25</c:f>
              <c:numCache>
                <c:formatCode>General</c:formatCode>
                <c:ptCount val="8"/>
                <c:pt idx="0">
                  <c:v>0.20685423910617828</c:v>
                </c:pt>
                <c:pt idx="1">
                  <c:v>0.38946467638015747</c:v>
                </c:pt>
                <c:pt idx="2">
                  <c:v>0.32284200191497803</c:v>
                </c:pt>
                <c:pt idx="3">
                  <c:v>0.48850393295288086</c:v>
                </c:pt>
                <c:pt idx="4">
                  <c:v>0.37186712026596069</c:v>
                </c:pt>
                <c:pt idx="5">
                  <c:v>0.42860275506973267</c:v>
                </c:pt>
                <c:pt idx="6">
                  <c:v>0.35799062252044678</c:v>
                </c:pt>
                <c:pt idx="7">
                  <c:v>0.26479426026344299</c:v>
                </c:pt>
              </c:numCache>
            </c:numRef>
          </c:val>
          <c:extLst xmlns:c16r2="http://schemas.microsoft.com/office/drawing/2015/06/chart">
            <c:ext xmlns:c16="http://schemas.microsoft.com/office/drawing/2014/chart" uri="{C3380CC4-5D6E-409C-BE32-E72D297353CC}">
              <c16:uniqueId val="{00000002-2CE3-4CD3-97D2-A05E403432A2}"/>
            </c:ext>
          </c:extLst>
        </c:ser>
        <c:ser>
          <c:idx val="0"/>
          <c:order val="1"/>
          <c:tx>
            <c:strRef>
              <c:f>r_pml_vote!$B$24</c:f>
              <c:strCache>
                <c:ptCount val="1"/>
                <c:pt idx="0">
                  <c:v>Chiites</c:v>
                </c:pt>
              </c:strCache>
            </c:strRef>
          </c:tx>
          <c:spPr>
            <a:solidFill>
              <a:srgbClr val="FF0000"/>
            </a:solidFill>
            <a:ln>
              <a:solidFill>
                <a:srgbClr val="FF0000"/>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r_pml_vote!$C$24:$J$24</c:f>
              <c:numCache>
                <c:formatCode>General</c:formatCode>
                <c:ptCount val="8"/>
                <c:pt idx="0">
                  <c:v>0.23650343716144562</c:v>
                </c:pt>
                <c:pt idx="1">
                  <c:v>0.17854149639606476</c:v>
                </c:pt>
                <c:pt idx="2">
                  <c:v>0.17961016297340393</c:v>
                </c:pt>
                <c:pt idx="3">
                  <c:v>0.34396207332611084</c:v>
                </c:pt>
                <c:pt idx="4">
                  <c:v>0.37462538480758667</c:v>
                </c:pt>
                <c:pt idx="5">
                  <c:v>0.49160242080688477</c:v>
                </c:pt>
                <c:pt idx="6">
                  <c:v>0.25047942996025085</c:v>
                </c:pt>
                <c:pt idx="7">
                  <c:v>0.1805747002363205</c:v>
                </c:pt>
              </c:numCache>
            </c:numRef>
          </c:val>
          <c:extLst xmlns:c16r2="http://schemas.microsoft.com/office/drawing/2015/06/chart">
            <c:ext xmlns:c16="http://schemas.microsoft.com/office/drawing/2014/chart" uri="{C3380CC4-5D6E-409C-BE32-E72D297353CC}">
              <c16:uniqueId val="{00000001-2CE3-4CD3-97D2-A05E403432A2}"/>
            </c:ext>
          </c:extLst>
        </c:ser>
        <c:ser>
          <c:idx val="2"/>
          <c:order val="2"/>
          <c:tx>
            <c:strRef>
              <c:f>r_pml_vote!$B$23</c:f>
              <c:strCache>
                <c:ptCount val="1"/>
                <c:pt idx="0">
                  <c:v>Non-musulmans</c:v>
                </c:pt>
              </c:strCache>
            </c:strRef>
          </c:tx>
          <c:spPr>
            <a:solidFill>
              <a:schemeClr val="accent6"/>
            </a:solidFill>
            <a:ln>
              <a:solidFill>
                <a:schemeClr val="accent6"/>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r_pml_vote!$C$23:$J$23</c:f>
              <c:numCache>
                <c:formatCode>General</c:formatCode>
                <c:ptCount val="8"/>
                <c:pt idx="4">
                  <c:v>0.33209332823753357</c:v>
                </c:pt>
                <c:pt idx="5">
                  <c:v>0.19213144481182098</c:v>
                </c:pt>
                <c:pt idx="6">
                  <c:v>0.14646297693252563</c:v>
                </c:pt>
                <c:pt idx="7">
                  <c:v>0.13656520843505859</c:v>
                </c:pt>
              </c:numCache>
            </c:numRef>
          </c:val>
          <c:extLst xmlns:c16r2="http://schemas.microsoft.com/office/drawing/2015/06/chart">
            <c:ext xmlns:c16="http://schemas.microsoft.com/office/drawing/2014/chart" uri="{C3380CC4-5D6E-409C-BE32-E72D297353CC}">
              <c16:uniqueId val="{00000000-2CE3-4CD3-97D2-A05E403432A2}"/>
            </c:ext>
          </c:extLst>
        </c:ser>
        <c:dLbls>
          <c:showLegendKey val="0"/>
          <c:showVal val="0"/>
          <c:showCatName val="0"/>
          <c:showSerName val="0"/>
          <c:showPercent val="0"/>
          <c:showBubbleSize val="0"/>
        </c:dLbls>
        <c:gapWidth val="219"/>
        <c:overlap val="-27"/>
        <c:axId val="1433263200"/>
        <c:axId val="1433263744"/>
      </c:barChart>
      <c:catAx>
        <c:axId val="143326320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3263744"/>
        <c:crosses val="autoZero"/>
        <c:auto val="1"/>
        <c:lblAlgn val="ctr"/>
        <c:lblOffset val="100"/>
        <c:noMultiLvlLbl val="0"/>
      </c:catAx>
      <c:valAx>
        <c:axId val="1433263744"/>
        <c:scaling>
          <c:orientation val="minMax"/>
          <c:max val="0.7"/>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3263200"/>
        <c:crosses val="autoZero"/>
        <c:crossBetween val="between"/>
      </c:valAx>
      <c:spPr>
        <a:noFill/>
        <a:ln>
          <a:solidFill>
            <a:sysClr val="windowText" lastClr="000000"/>
          </a:solidFill>
        </a:ln>
        <a:effectLst/>
      </c:spPr>
    </c:plotArea>
    <c:legend>
      <c:legendPos val="b"/>
      <c:layout>
        <c:manualLayout>
          <c:xMode val="edge"/>
          <c:yMode val="edge"/>
          <c:x val="0.530059419162209"/>
          <c:y val="0.106908327026354"/>
          <c:w val="0.43475086759515302"/>
          <c:h val="8.477602391540570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10.5 - Le</a:t>
            </a:r>
            <a:r>
              <a:rPr lang="en-US" b="1" baseline="0"/>
              <a:t> v</a:t>
            </a:r>
            <a:r>
              <a:rPr lang="en-US" b="1"/>
              <a:t>ote PML / IJI / PNA par langue</a:t>
            </a:r>
          </a:p>
          <a:p>
            <a:pPr>
              <a:defRPr b="1"/>
            </a:pPr>
            <a:r>
              <a:rPr lang="en-US" b="1"/>
              <a:t>au Pakistan,</a:t>
            </a:r>
            <a:r>
              <a:rPr lang="en-US" b="1" baseline="0"/>
              <a:t> 1970-2018</a:t>
            </a:r>
            <a:endParaRPr lang="en-US"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0.113410465873673"/>
          <c:w val="0.91062130312926604"/>
          <c:h val="0.692654968627746"/>
        </c:manualLayout>
      </c:layout>
      <c:barChart>
        <c:barDir val="col"/>
        <c:grouping val="clustered"/>
        <c:varyColors val="0"/>
        <c:ser>
          <c:idx val="5"/>
          <c:order val="2"/>
          <c:tx>
            <c:strRef>
              <c:f>r_pml_vote!$B$7</c:f>
              <c:strCache>
                <c:ptCount val="1"/>
                <c:pt idx="0">
                  <c:v>Sindhi</c:v>
                </c:pt>
              </c:strCache>
            </c:strRef>
          </c:tx>
          <c:spPr>
            <a:solidFill>
              <a:srgbClr val="FF0000"/>
            </a:solidFill>
            <a:ln>
              <a:solidFill>
                <a:srgbClr val="FF0000"/>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r_pml_vote!$C$7:$J$7</c:f>
              <c:numCache>
                <c:formatCode>General</c:formatCode>
                <c:ptCount val="8"/>
                <c:pt idx="0">
                  <c:v>6.8899467587471008E-3</c:v>
                </c:pt>
                <c:pt idx="1">
                  <c:v>5.2051320672035217E-2</c:v>
                </c:pt>
                <c:pt idx="2">
                  <c:v>0.11025147885084152</c:v>
                </c:pt>
                <c:pt idx="3">
                  <c:v>0.23532699048519135</c:v>
                </c:pt>
                <c:pt idx="4">
                  <c:v>0.23909538984298706</c:v>
                </c:pt>
                <c:pt idx="5">
                  <c:v>0.12319452315568924</c:v>
                </c:pt>
                <c:pt idx="6">
                  <c:v>5.2482005208730698E-2</c:v>
                </c:pt>
                <c:pt idx="7">
                  <c:v>6.4339600503444672E-2</c:v>
                </c:pt>
              </c:numCache>
            </c:numRef>
          </c:val>
          <c:extLst xmlns:c16r2="http://schemas.microsoft.com/office/drawing/2015/06/chart">
            <c:ext xmlns:c16="http://schemas.microsoft.com/office/drawing/2014/chart" uri="{C3380CC4-5D6E-409C-BE32-E72D297353CC}">
              <c16:uniqueId val="{00000000-D1E1-434A-8735-688FF76A8FB7}"/>
            </c:ext>
          </c:extLst>
        </c:ser>
        <c:ser>
          <c:idx val="0"/>
          <c:order val="3"/>
          <c:tx>
            <c:strRef>
              <c:f>r_pml_vote!$B$4</c:f>
              <c:strCache>
                <c:ptCount val="1"/>
                <c:pt idx="0">
                  <c:v>Pachtoune</c:v>
                </c:pt>
              </c:strCache>
            </c:strRef>
          </c:tx>
          <c:spPr>
            <a:solidFill>
              <a:schemeClr val="accent4"/>
            </a:solidFill>
            <a:ln>
              <a:solidFill>
                <a:schemeClr val="accent4"/>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r_pml_vote!$C$4:$J$4</c:f>
              <c:numCache>
                <c:formatCode>General</c:formatCode>
                <c:ptCount val="8"/>
                <c:pt idx="0">
                  <c:v>0.16002929210662842</c:v>
                </c:pt>
                <c:pt idx="1">
                  <c:v>0.41220355033874512</c:v>
                </c:pt>
                <c:pt idx="2">
                  <c:v>0.17073829472064972</c:v>
                </c:pt>
                <c:pt idx="3">
                  <c:v>0.3200908899307251</c:v>
                </c:pt>
                <c:pt idx="4">
                  <c:v>0.18914887309074402</c:v>
                </c:pt>
                <c:pt idx="5">
                  <c:v>0.37823677062988281</c:v>
                </c:pt>
                <c:pt idx="6">
                  <c:v>0.16453686356544495</c:v>
                </c:pt>
                <c:pt idx="7">
                  <c:v>7.1840189397335052E-2</c:v>
                </c:pt>
              </c:numCache>
            </c:numRef>
          </c:val>
          <c:extLst xmlns:c16r2="http://schemas.microsoft.com/office/drawing/2015/06/chart">
            <c:ext xmlns:c16="http://schemas.microsoft.com/office/drawing/2014/chart" uri="{C3380CC4-5D6E-409C-BE32-E72D297353CC}">
              <c16:uniqueId val="{00000003-1363-496C-98DE-0C52FBF576E5}"/>
            </c:ext>
          </c:extLst>
        </c:ser>
        <c:ser>
          <c:idx val="6"/>
          <c:order val="4"/>
          <c:tx>
            <c:strRef>
              <c:f>r_pml_vote!$B$8</c:f>
              <c:strCache>
                <c:ptCount val="1"/>
                <c:pt idx="0">
                  <c:v>Ourdou</c:v>
                </c:pt>
              </c:strCache>
            </c:strRef>
          </c:tx>
          <c:spPr>
            <a:solidFill>
              <a:schemeClr val="accent3"/>
            </a:solidFill>
            <a:ln>
              <a:solidFill>
                <a:schemeClr val="accent3"/>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r_pml_vote!$C$8:$J$8</c:f>
              <c:numCache>
                <c:formatCode>General</c:formatCode>
                <c:ptCount val="8"/>
                <c:pt idx="0">
                  <c:v>0.20276743173599243</c:v>
                </c:pt>
                <c:pt idx="1">
                  <c:v>0.53420650959014893</c:v>
                </c:pt>
                <c:pt idx="2">
                  <c:v>0.33803564310073853</c:v>
                </c:pt>
                <c:pt idx="3">
                  <c:v>0.35183778405189514</c:v>
                </c:pt>
                <c:pt idx="4">
                  <c:v>0.21931818127632141</c:v>
                </c:pt>
                <c:pt idx="5">
                  <c:v>0.3757871687412262</c:v>
                </c:pt>
                <c:pt idx="6">
                  <c:v>0.23095406591892242</c:v>
                </c:pt>
                <c:pt idx="7">
                  <c:v>0.19832460582256317</c:v>
                </c:pt>
              </c:numCache>
            </c:numRef>
          </c:val>
          <c:extLst xmlns:c16r2="http://schemas.microsoft.com/office/drawing/2015/06/chart">
            <c:ext xmlns:c16="http://schemas.microsoft.com/office/drawing/2014/chart" uri="{C3380CC4-5D6E-409C-BE32-E72D297353CC}">
              <c16:uniqueId val="{00000001-D1E1-434A-8735-688FF76A8FB7}"/>
            </c:ext>
          </c:extLst>
        </c:ser>
        <c:ser>
          <c:idx val="3"/>
          <c:order val="5"/>
          <c:tx>
            <c:strRef>
              <c:f>r_pml_vote!$B$6</c:f>
              <c:strCache>
                <c:ptCount val="1"/>
                <c:pt idx="0">
                  <c:v>Saraiki</c:v>
                </c:pt>
              </c:strCache>
            </c:strRef>
          </c:tx>
          <c:spPr>
            <a:solidFill>
              <a:schemeClr val="accent6">
                <a:lumMod val="60000"/>
                <a:lumOff val="40000"/>
              </a:schemeClr>
            </a:solidFill>
            <a:ln>
              <a:solidFill>
                <a:schemeClr val="accent6">
                  <a:lumMod val="60000"/>
                  <a:lumOff val="40000"/>
                </a:schemeClr>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r_pml_vote!$C$6:$J$6</c:f>
              <c:numCache>
                <c:formatCode>General</c:formatCode>
                <c:ptCount val="8"/>
                <c:pt idx="0">
                  <c:v>0.32729923725128174</c:v>
                </c:pt>
                <c:pt idx="1">
                  <c:v>0.41944646835327148</c:v>
                </c:pt>
                <c:pt idx="2">
                  <c:v>0.27411580085754395</c:v>
                </c:pt>
                <c:pt idx="3">
                  <c:v>0.49778831005096436</c:v>
                </c:pt>
                <c:pt idx="4">
                  <c:v>0.34759378433227539</c:v>
                </c:pt>
                <c:pt idx="5">
                  <c:v>0.44841665029525757</c:v>
                </c:pt>
                <c:pt idx="6">
                  <c:v>0.2880556583404541</c:v>
                </c:pt>
                <c:pt idx="7">
                  <c:v>0.31434494256973267</c:v>
                </c:pt>
              </c:numCache>
            </c:numRef>
          </c:val>
          <c:extLst xmlns:c16r2="http://schemas.microsoft.com/office/drawing/2015/06/chart">
            <c:ext xmlns:c16="http://schemas.microsoft.com/office/drawing/2014/chart" uri="{C3380CC4-5D6E-409C-BE32-E72D297353CC}">
              <c16:uniqueId val="{00000001-1363-496C-98DE-0C52FBF576E5}"/>
            </c:ext>
          </c:extLst>
        </c:ser>
        <c:ser>
          <c:idx val="2"/>
          <c:order val="6"/>
          <c:tx>
            <c:strRef>
              <c:f>r_pml_vote!$B$5</c:f>
              <c:strCache>
                <c:ptCount val="1"/>
                <c:pt idx="0">
                  <c:v>Penjabi</c:v>
                </c:pt>
              </c:strCache>
            </c:strRef>
          </c:tx>
          <c:spPr>
            <a:solidFill>
              <a:schemeClr val="accent6"/>
            </a:solidFill>
            <a:ln>
              <a:solidFill>
                <a:schemeClr val="accent6"/>
              </a:solidFill>
            </a:ln>
            <a:effectLst/>
          </c:spPr>
          <c:invertIfNegative val="0"/>
          <c:cat>
            <c:strRef>
              <c:f>r_pml_vote!$C$1:$J$1</c:f>
              <c:strCache>
                <c:ptCount val="8"/>
                <c:pt idx="0">
                  <c:v>1970</c:v>
                </c:pt>
                <c:pt idx="1">
                  <c:v>1977</c:v>
                </c:pt>
                <c:pt idx="2">
                  <c:v>1988</c:v>
                </c:pt>
                <c:pt idx="3">
                  <c:v>1997</c:v>
                </c:pt>
                <c:pt idx="4">
                  <c:v>2002</c:v>
                </c:pt>
                <c:pt idx="5">
                  <c:v>2008</c:v>
                </c:pt>
                <c:pt idx="6">
                  <c:v>2013</c:v>
                </c:pt>
                <c:pt idx="7">
                  <c:v>2018</c:v>
                </c:pt>
              </c:strCache>
            </c:strRef>
          </c:cat>
          <c:val>
            <c:numRef>
              <c:f>r_pml_vote!$C$5:$J$5</c:f>
              <c:numCache>
                <c:formatCode>General</c:formatCode>
                <c:ptCount val="8"/>
                <c:pt idx="0">
                  <c:v>0.23982544243335724</c:v>
                </c:pt>
                <c:pt idx="1">
                  <c:v>0.37211370468139648</c:v>
                </c:pt>
                <c:pt idx="2">
                  <c:v>0.41139939427375793</c:v>
                </c:pt>
                <c:pt idx="3">
                  <c:v>0.61864078044891357</c:v>
                </c:pt>
                <c:pt idx="4">
                  <c:v>0.48131522536277771</c:v>
                </c:pt>
                <c:pt idx="5">
                  <c:v>0.56751894950866699</c:v>
                </c:pt>
                <c:pt idx="6">
                  <c:v>0.53273093700408936</c:v>
                </c:pt>
                <c:pt idx="7">
                  <c:v>0.41146892309188843</c:v>
                </c:pt>
              </c:numCache>
            </c:numRef>
          </c:val>
          <c:extLst xmlns:c16r2="http://schemas.microsoft.com/office/drawing/2015/06/chart">
            <c:ext xmlns:c16="http://schemas.microsoft.com/office/drawing/2014/chart" uri="{C3380CC4-5D6E-409C-BE32-E72D297353CC}">
              <c16:uniqueId val="{00000000-1363-496C-98DE-0C52FBF576E5}"/>
            </c:ext>
          </c:extLst>
        </c:ser>
        <c:dLbls>
          <c:showLegendKey val="0"/>
          <c:showVal val="0"/>
          <c:showCatName val="0"/>
          <c:showSerName val="0"/>
          <c:showPercent val="0"/>
          <c:showBubbleSize val="0"/>
        </c:dLbls>
        <c:gapWidth val="219"/>
        <c:overlap val="-27"/>
        <c:axId val="1007695040"/>
        <c:axId val="1007693952"/>
        <c:extLst xmlns:c16r2="http://schemas.microsoft.com/office/drawing/2015/06/chart">
          <c:ext xmlns:c15="http://schemas.microsoft.com/office/drawing/2012/chart" uri="{02D57815-91ED-43cb-92C2-25804820EDAC}">
            <c15:filteredBarSeries>
              <c15:ser>
                <c:idx val="1"/>
                <c:order val="0"/>
                <c:tx>
                  <c:strRef>
                    <c:extLst xmlns:c16r2="http://schemas.microsoft.com/office/drawing/2015/06/chart">
                      <c:ext uri="{02D57815-91ED-43cb-92C2-25804820EDAC}">
                        <c15:formulaRef>
                          <c15:sqref>r_pml_vote!$B$2</c15:sqref>
                        </c15:formulaRef>
                      </c:ext>
                    </c:extLst>
                    <c:strCache>
                      <c:ptCount val="1"/>
                      <c:pt idx="0">
                        <c:v>Baloutche</c:v>
                      </c:pt>
                    </c:strCache>
                  </c:strRef>
                </c:tx>
                <c:spPr>
                  <a:solidFill>
                    <a:schemeClr val="tx1"/>
                  </a:solidFill>
                  <a:ln>
                    <a:solidFill>
                      <a:sysClr val="windowText" lastClr="000000"/>
                    </a:solidFill>
                  </a:ln>
                  <a:effectLst/>
                </c:spPr>
                <c:invertIfNegative val="0"/>
                <c:cat>
                  <c:strRef>
                    <c:extLst xmlns:c16r2="http://schemas.microsoft.com/office/drawing/2015/06/chart">
                      <c:ext uri="{02D57815-91ED-43cb-92C2-25804820EDAC}">
                        <c15:formulaRef>
                          <c15:sqref>r_pml_vote!$C$1:$J$1</c15:sqref>
                        </c15:formulaRef>
                      </c:ext>
                    </c:extLst>
                    <c:strCache>
                      <c:ptCount val="8"/>
                      <c:pt idx="0">
                        <c:v>1970</c:v>
                      </c:pt>
                      <c:pt idx="1">
                        <c:v>1977</c:v>
                      </c:pt>
                      <c:pt idx="2">
                        <c:v>1988</c:v>
                      </c:pt>
                      <c:pt idx="3">
                        <c:v>1997</c:v>
                      </c:pt>
                      <c:pt idx="4">
                        <c:v>2002</c:v>
                      </c:pt>
                      <c:pt idx="5">
                        <c:v>2008</c:v>
                      </c:pt>
                      <c:pt idx="6">
                        <c:v>2013</c:v>
                      </c:pt>
                      <c:pt idx="7">
                        <c:v>2018</c:v>
                      </c:pt>
                    </c:strCache>
                  </c:strRef>
                </c:cat>
                <c:val>
                  <c:numRef>
                    <c:extLst xmlns:c16r2="http://schemas.microsoft.com/office/drawing/2015/06/chart">
                      <c:ext uri="{02D57815-91ED-43cb-92C2-25804820EDAC}">
                        <c15:formulaRef>
                          <c15:sqref>r_pml_vote!$C$2:$J$2</c15:sqref>
                        </c15:formulaRef>
                      </c:ext>
                    </c:extLst>
                    <c:numCache>
                      <c:formatCode>General</c:formatCode>
                      <c:ptCount val="8"/>
                      <c:pt idx="0">
                        <c:v>0.12186022102832794</c:v>
                      </c:pt>
                      <c:pt idx="1">
                        <c:v>0.36922302842140198</c:v>
                      </c:pt>
                      <c:pt idx="2">
                        <c:v>6.511726975440979E-2</c:v>
                      </c:pt>
                      <c:pt idx="3">
                        <c:v>0.44146242737770081</c:v>
                      </c:pt>
                      <c:pt idx="4">
                        <c:v>0.41592729091644287</c:v>
                      </c:pt>
                      <c:pt idx="5">
                        <c:v>0.14840199053287506</c:v>
                      </c:pt>
                      <c:pt idx="6">
                        <c:v>0.14706328511238098</c:v>
                      </c:pt>
                      <c:pt idx="7">
                        <c:v>7.3175773024559021E-2</c:v>
                      </c:pt>
                    </c:numCache>
                  </c:numRef>
                </c:val>
                <c:extLst xmlns:c16r2="http://schemas.microsoft.com/office/drawing/2015/06/chart">
                  <c:ext xmlns:c16="http://schemas.microsoft.com/office/drawing/2014/chart" uri="{C3380CC4-5D6E-409C-BE32-E72D297353CC}">
                    <c16:uniqueId val="{00000002-1363-496C-98DE-0C52FBF576E5}"/>
                  </c:ext>
                </c:extLst>
              </c15:ser>
            </c15:filteredBarSeries>
            <c15:filteredBarSeries>
              <c15:ser>
                <c:idx val="4"/>
                <c:order val="1"/>
                <c:tx>
                  <c:strRef>
                    <c:extLst xmlns:c16r2="http://schemas.microsoft.com/office/drawing/2015/06/chart" xmlns:c15="http://schemas.microsoft.com/office/drawing/2012/chart">
                      <c:ext xmlns:c15="http://schemas.microsoft.com/office/drawing/2012/chart" uri="{02D57815-91ED-43cb-92C2-25804820EDAC}">
                        <c15:formulaRef>
                          <c15:sqref>r_pml_vote!$B$3</c15:sqref>
                        </c15:formulaRef>
                      </c:ext>
                    </c:extLst>
                    <c:strCache>
                      <c:ptCount val="1"/>
                      <c:pt idx="0">
                        <c:v>Autres</c:v>
                      </c:pt>
                    </c:strCache>
                  </c:strRef>
                </c:tx>
                <c:spPr>
                  <a:solidFill>
                    <a:srgbClr val="FF0000"/>
                  </a:solidFill>
                  <a:ln>
                    <a:solidFill>
                      <a:srgbClr val="FF0000"/>
                    </a:solidFill>
                  </a:ln>
                  <a:effectLst/>
                </c:spPr>
                <c:invertIfNegative val="0"/>
                <c:cat>
                  <c:strRef>
                    <c:extLst xmlns:c16r2="http://schemas.microsoft.com/office/drawing/2015/06/chart" xmlns:c15="http://schemas.microsoft.com/office/drawing/2012/chart">
                      <c:ext xmlns:c15="http://schemas.microsoft.com/office/drawing/2012/chart" uri="{02D57815-91ED-43cb-92C2-25804820EDAC}">
                        <c15:formulaRef>
                          <c15:sqref>r_pml_vote!$C$1:$J$1</c15:sqref>
                        </c15:formulaRef>
                      </c:ext>
                    </c:extLst>
                    <c:strCache>
                      <c:ptCount val="8"/>
                      <c:pt idx="0">
                        <c:v>1970</c:v>
                      </c:pt>
                      <c:pt idx="1">
                        <c:v>1977</c:v>
                      </c:pt>
                      <c:pt idx="2">
                        <c:v>1988</c:v>
                      </c:pt>
                      <c:pt idx="3">
                        <c:v>1997</c:v>
                      </c:pt>
                      <c:pt idx="4">
                        <c:v>2002</c:v>
                      </c:pt>
                      <c:pt idx="5">
                        <c:v>2008</c:v>
                      </c:pt>
                      <c:pt idx="6">
                        <c:v>2013</c:v>
                      </c:pt>
                      <c:pt idx="7">
                        <c:v>2018</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r_pml_vote!$C$3:$J$3</c15:sqref>
                        </c15:formulaRef>
                      </c:ext>
                    </c:extLst>
                    <c:numCache>
                      <c:formatCode>General</c:formatCode>
                      <c:ptCount val="8"/>
                      <c:pt idx="0">
                        <c:v>0.25401604175567627</c:v>
                      </c:pt>
                      <c:pt idx="1">
                        <c:v>0.43841961026191711</c:v>
                      </c:pt>
                      <c:pt idx="2">
                        <c:v>0.36889535188674927</c:v>
                      </c:pt>
                      <c:pt idx="3">
                        <c:v>0.5063018798828125</c:v>
                      </c:pt>
                      <c:pt idx="4">
                        <c:v>0.26787480711936951</c:v>
                      </c:pt>
                      <c:pt idx="5">
                        <c:v>0.3357769250869751</c:v>
                      </c:pt>
                      <c:pt idx="6">
                        <c:v>0.46531310677528381</c:v>
                      </c:pt>
                      <c:pt idx="7">
                        <c:v>0.28348347544670105</c:v>
                      </c:pt>
                    </c:numCache>
                  </c:numRef>
                </c:val>
                <c:extLst xmlns:c16r2="http://schemas.microsoft.com/office/drawing/2015/06/chart" xmlns:c15="http://schemas.microsoft.com/office/drawing/2012/chart">
                  <c:ext xmlns:c16="http://schemas.microsoft.com/office/drawing/2014/chart" uri="{C3380CC4-5D6E-409C-BE32-E72D297353CC}">
                    <c16:uniqueId val="{00000000-1B5B-40CA-9419-8C5F909F632F}"/>
                  </c:ext>
                </c:extLst>
              </c15:ser>
            </c15:filteredBarSeries>
          </c:ext>
        </c:extLst>
      </c:barChart>
      <c:catAx>
        <c:axId val="100769504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7693952"/>
        <c:crosses val="autoZero"/>
        <c:auto val="1"/>
        <c:lblAlgn val="ctr"/>
        <c:lblOffset val="100"/>
        <c:noMultiLvlLbl val="0"/>
      </c:catAx>
      <c:valAx>
        <c:axId val="1007693952"/>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7695040"/>
        <c:crosses val="autoZero"/>
        <c:crossBetween val="between"/>
      </c:valAx>
      <c:spPr>
        <a:noFill/>
        <a:ln>
          <a:solidFill>
            <a:sysClr val="windowText" lastClr="000000"/>
          </a:solidFill>
        </a:ln>
        <a:effectLst/>
      </c:spPr>
    </c:plotArea>
    <c:legend>
      <c:legendPos val="b"/>
      <c:layout>
        <c:manualLayout>
          <c:xMode val="edge"/>
          <c:yMode val="edge"/>
          <c:x val="0.47261682011442102"/>
          <c:y val="0.127889332376774"/>
          <c:w val="0.50168963651195797"/>
          <c:h val="0.101528679854437"/>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A22 - Vote pour les partis islamiques par appartenance religieuse</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0.107091353090255"/>
          <c:w val="0.91062130312926604"/>
          <c:h val="0.69273534925824998"/>
        </c:manualLayout>
      </c:layout>
      <c:barChart>
        <c:barDir val="col"/>
        <c:grouping val="clustered"/>
        <c:varyColors val="0"/>
        <c:ser>
          <c:idx val="2"/>
          <c:order val="0"/>
          <c:tx>
            <c:strRef>
              <c:f>r_isl_vote!$B$25</c:f>
              <c:strCache>
                <c:ptCount val="1"/>
                <c:pt idx="0">
                  <c:v>Sunnites</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r_isl_vote!$C$25:$J$25</c15:sqref>
                  </c15:fullRef>
                </c:ext>
              </c:extLst>
              <c:f>(r_isl_vote!$C$25,r_isl_vote!$G$25,r_isl_vote!$J$25)</c:f>
              <c:numCache>
                <c:formatCode>General</c:formatCode>
                <c:ptCount val="3"/>
                <c:pt idx="0">
                  <c:v>0.2072107195854187</c:v>
                </c:pt>
                <c:pt idx="1">
                  <c:v>0.17039360105991364</c:v>
                </c:pt>
                <c:pt idx="2">
                  <c:v>9.3324460089206696E-2</c:v>
                </c:pt>
              </c:numCache>
            </c:numRef>
          </c:val>
          <c:extLst xmlns:c16r2="http://schemas.microsoft.com/office/drawing/2015/06/chart">
            <c:ext xmlns:c16="http://schemas.microsoft.com/office/drawing/2014/chart" uri="{C3380CC4-5D6E-409C-BE32-E72D297353CC}">
              <c16:uniqueId val="{00000002-D9F3-4FCF-86EA-2430F7CB2D7A}"/>
            </c:ext>
          </c:extLst>
        </c:ser>
        <c:ser>
          <c:idx val="0"/>
          <c:order val="1"/>
          <c:tx>
            <c:strRef>
              <c:f>r_isl_vote!$B$24</c:f>
              <c:strCache>
                <c:ptCount val="1"/>
                <c:pt idx="0">
                  <c:v>Chiites</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r_isl_vote!$C$24:$J$24</c15:sqref>
                  </c15:fullRef>
                </c:ext>
              </c:extLst>
              <c:f>(r_isl_vote!$C$24,r_isl_vote!$G$24,r_isl_vote!$J$24)</c:f>
              <c:numCache>
                <c:formatCode>General</c:formatCode>
                <c:ptCount val="3"/>
                <c:pt idx="0">
                  <c:v>7.2420164942741394E-2</c:v>
                </c:pt>
                <c:pt idx="1">
                  <c:v>0.1246662437915802</c:v>
                </c:pt>
                <c:pt idx="2">
                  <c:v>3.2718010246753693E-2</c:v>
                </c:pt>
              </c:numCache>
            </c:numRef>
          </c:val>
          <c:extLst xmlns:c16r2="http://schemas.microsoft.com/office/drawing/2015/06/chart">
            <c:ext xmlns:c16="http://schemas.microsoft.com/office/drawing/2014/chart" uri="{C3380CC4-5D6E-409C-BE32-E72D297353CC}">
              <c16:uniqueId val="{00000001-D9F3-4FCF-86EA-2430F7CB2D7A}"/>
            </c:ext>
          </c:extLst>
        </c:ser>
        <c:ser>
          <c:idx val="1"/>
          <c:order val="2"/>
          <c:tx>
            <c:strRef>
              <c:f>r_isl_vote!$B$23</c:f>
              <c:strCache>
                <c:ptCount val="1"/>
                <c:pt idx="0">
                  <c:v>Non-musulmans</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r_isl_vote!$C$1:$J$1</c15:sqref>
                  </c15:fullRef>
                </c:ext>
              </c:extLst>
              <c:f>(r_isl_vote!$C$1,r_isl_vote!$G$1,r_isl_vote!$J$1)</c:f>
              <c:strCache>
                <c:ptCount val="3"/>
                <c:pt idx="0">
                  <c:v>1970</c:v>
                </c:pt>
                <c:pt idx="1">
                  <c:v>2002</c:v>
                </c:pt>
                <c:pt idx="2">
                  <c:v>2018</c:v>
                </c:pt>
              </c:strCache>
            </c:strRef>
          </c:cat>
          <c:val>
            <c:numRef>
              <c:extLst>
                <c:ext xmlns:c15="http://schemas.microsoft.com/office/drawing/2012/chart" uri="{02D57815-91ED-43cb-92C2-25804820EDAC}">
                  <c15:fullRef>
                    <c15:sqref>r_isl_vote!$C$23:$J$23</c15:sqref>
                  </c15:fullRef>
                </c:ext>
              </c:extLst>
              <c:f>(r_isl_vote!$C$23,r_isl_vote!$G$23,r_isl_vote!$J$23)</c:f>
              <c:numCache>
                <c:formatCode>General</c:formatCode>
                <c:ptCount val="3"/>
                <c:pt idx="1">
                  <c:v>2.1535852923989296E-2</c:v>
                </c:pt>
                <c:pt idx="2">
                  <c:v>5.275571346282959E-2</c:v>
                </c:pt>
              </c:numCache>
            </c:numRef>
          </c:val>
          <c:extLst xmlns:c16r2="http://schemas.microsoft.com/office/drawing/2015/06/chart">
            <c:ext xmlns:c16="http://schemas.microsoft.com/office/drawing/2014/chart" uri="{C3380CC4-5D6E-409C-BE32-E72D297353CC}">
              <c16:uniqueId val="{00000000-D9F3-4FCF-86EA-2430F7CB2D7A}"/>
            </c:ext>
          </c:extLst>
        </c:ser>
        <c:dLbls>
          <c:showLegendKey val="0"/>
          <c:showVal val="0"/>
          <c:showCatName val="0"/>
          <c:showSerName val="0"/>
          <c:showPercent val="0"/>
          <c:showBubbleSize val="0"/>
        </c:dLbls>
        <c:gapWidth val="219"/>
        <c:overlap val="-27"/>
        <c:axId val="1433264288"/>
        <c:axId val="1433265376"/>
      </c:barChart>
      <c:catAx>
        <c:axId val="1433264288"/>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3265376"/>
        <c:crosses val="autoZero"/>
        <c:auto val="1"/>
        <c:lblAlgn val="ctr"/>
        <c:lblOffset val="100"/>
        <c:noMultiLvlLbl val="0"/>
      </c:catAx>
      <c:valAx>
        <c:axId val="1433265376"/>
        <c:scaling>
          <c:orientation val="minMax"/>
          <c:max val="0.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3264288"/>
        <c:crosses val="autoZero"/>
        <c:crossBetween val="between"/>
      </c:valAx>
      <c:spPr>
        <a:noFill/>
        <a:ln>
          <a:solidFill>
            <a:sysClr val="windowText" lastClr="000000"/>
          </a:solidFill>
        </a:ln>
        <a:effectLst/>
      </c:spPr>
    </c:plotArea>
    <c:legend>
      <c:legendPos val="b"/>
      <c:layout>
        <c:manualLayout>
          <c:xMode val="edge"/>
          <c:yMode val="edge"/>
          <c:x val="0.530059419162209"/>
          <c:y val="0.121566900973006"/>
          <c:w val="0.43475086759515302"/>
          <c:h val="8.477602391540570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A23 - Vote PTI par appartenance religieuse</a:t>
            </a:r>
          </a:p>
        </c:rich>
      </c:tx>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9.0338697151224001E-2"/>
          <c:w val="0.91062130312926604"/>
          <c:h val="0.70948800519727995"/>
        </c:manualLayout>
      </c:layout>
      <c:barChart>
        <c:barDir val="col"/>
        <c:grouping val="clustered"/>
        <c:varyColors val="0"/>
        <c:ser>
          <c:idx val="2"/>
          <c:order val="0"/>
          <c:tx>
            <c:strRef>
              <c:f>r_pti_vote!$B$25</c:f>
              <c:strCache>
                <c:ptCount val="1"/>
                <c:pt idx="0">
                  <c:v>Sunnites</c:v>
                </c:pt>
              </c:strCache>
            </c:strRef>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r_pti_vote!$C$25:$J$25</c15:sqref>
                  </c15:fullRef>
                </c:ext>
              </c:extLst>
              <c:f>r_pti_vote!$I$25:$J$25</c:f>
              <c:numCache>
                <c:formatCode>General</c:formatCode>
                <c:ptCount val="2"/>
                <c:pt idx="0">
                  <c:v>0.17477443814277649</c:v>
                </c:pt>
                <c:pt idx="1">
                  <c:v>0.32318660616874695</c:v>
                </c:pt>
              </c:numCache>
            </c:numRef>
          </c:val>
          <c:extLst xmlns:c16r2="http://schemas.microsoft.com/office/drawing/2015/06/chart">
            <c:ext xmlns:c16="http://schemas.microsoft.com/office/drawing/2014/chart" uri="{C3380CC4-5D6E-409C-BE32-E72D297353CC}">
              <c16:uniqueId val="{00000004-B1CE-4804-B8F6-970FF2F91189}"/>
            </c:ext>
          </c:extLst>
        </c:ser>
        <c:ser>
          <c:idx val="0"/>
          <c:order val="1"/>
          <c:tx>
            <c:strRef>
              <c:f>r_pti_vote!$B$24</c:f>
              <c:strCache>
                <c:ptCount val="1"/>
                <c:pt idx="0">
                  <c:v>Chiites</c:v>
                </c:pt>
              </c:strCache>
            </c:strRef>
          </c:tx>
          <c:spPr>
            <a:solidFill>
              <a:srgbClr val="FF0000"/>
            </a:solidFill>
            <a:ln>
              <a:solidFill>
                <a:srgbClr val="FF0000"/>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r_pti_vote!$C$24:$J$24</c15:sqref>
                  </c15:fullRef>
                </c:ext>
              </c:extLst>
              <c:f>r_pti_vote!$I$24:$J$24</c:f>
              <c:numCache>
                <c:formatCode>General</c:formatCode>
                <c:ptCount val="2"/>
                <c:pt idx="0">
                  <c:v>0.11478128284215927</c:v>
                </c:pt>
                <c:pt idx="1">
                  <c:v>0.33806845545768738</c:v>
                </c:pt>
              </c:numCache>
            </c:numRef>
          </c:val>
          <c:extLst xmlns:c16r2="http://schemas.microsoft.com/office/drawing/2015/06/chart">
            <c:ext xmlns:c16="http://schemas.microsoft.com/office/drawing/2014/chart" uri="{C3380CC4-5D6E-409C-BE32-E72D297353CC}">
              <c16:uniqueId val="{00000003-B1CE-4804-B8F6-970FF2F91189}"/>
            </c:ext>
          </c:extLst>
        </c:ser>
        <c:ser>
          <c:idx val="1"/>
          <c:order val="2"/>
          <c:tx>
            <c:strRef>
              <c:f>r_pti_vote!$B$23</c:f>
              <c:strCache>
                <c:ptCount val="1"/>
                <c:pt idx="0">
                  <c:v>Non-musulmans</c:v>
                </c:pt>
              </c:strCache>
            </c:strRef>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r_pti_vote!$C$1:$J$1</c15:sqref>
                  </c15:fullRef>
                </c:ext>
              </c:extLst>
              <c:f>r_pti_vote!$I$1:$J$1</c:f>
              <c:strCache>
                <c:ptCount val="2"/>
                <c:pt idx="0">
                  <c:v>2013</c:v>
                </c:pt>
                <c:pt idx="1">
                  <c:v>2018</c:v>
                </c:pt>
              </c:strCache>
            </c:strRef>
          </c:cat>
          <c:val>
            <c:numRef>
              <c:extLst>
                <c:ext xmlns:c15="http://schemas.microsoft.com/office/drawing/2012/chart" uri="{02D57815-91ED-43cb-92C2-25804820EDAC}">
                  <c15:fullRef>
                    <c15:sqref>r_pti_vote!$C$23:$J$23</c15:sqref>
                  </c15:fullRef>
                </c:ext>
              </c:extLst>
              <c:f>r_pti_vote!$I$23:$J$23</c:f>
              <c:numCache>
                <c:formatCode>General</c:formatCode>
                <c:ptCount val="2"/>
                <c:pt idx="0">
                  <c:v>8.1654012203216553E-2</c:v>
                </c:pt>
                <c:pt idx="1">
                  <c:v>0.13340677320957184</c:v>
                </c:pt>
              </c:numCache>
            </c:numRef>
          </c:val>
          <c:extLst xmlns:c16r2="http://schemas.microsoft.com/office/drawing/2015/06/chart">
            <c:ext xmlns:c16="http://schemas.microsoft.com/office/drawing/2014/chart" uri="{C3380CC4-5D6E-409C-BE32-E72D297353CC}">
              <c16:uniqueId val="{00000000-B1CE-4804-B8F6-970FF2F91189}"/>
            </c:ext>
          </c:extLst>
        </c:ser>
        <c:dLbls>
          <c:showLegendKey val="0"/>
          <c:showVal val="0"/>
          <c:showCatName val="0"/>
          <c:showSerName val="0"/>
          <c:showPercent val="0"/>
          <c:showBubbleSize val="0"/>
        </c:dLbls>
        <c:gapWidth val="219"/>
        <c:overlap val="-27"/>
        <c:axId val="1433265920"/>
        <c:axId val="1433258848"/>
      </c:barChart>
      <c:catAx>
        <c:axId val="1433265920"/>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3258848"/>
        <c:crosses val="autoZero"/>
        <c:auto val="1"/>
        <c:lblAlgn val="ctr"/>
        <c:lblOffset val="100"/>
        <c:noMultiLvlLbl val="0"/>
      </c:catAx>
      <c:valAx>
        <c:axId val="1433258848"/>
        <c:scaling>
          <c:orientation val="minMax"/>
          <c:max val="0.4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3265920"/>
        <c:crosses val="autoZero"/>
        <c:crossBetween val="between"/>
      </c:valAx>
      <c:spPr>
        <a:noFill/>
        <a:ln>
          <a:solidFill>
            <a:sysClr val="windowText" lastClr="000000"/>
          </a:solidFill>
        </a:ln>
        <a:effectLst/>
      </c:spPr>
    </c:plotArea>
    <c:legend>
      <c:legendPos val="b"/>
      <c:layout>
        <c:manualLayout>
          <c:xMode val="edge"/>
          <c:yMode val="edge"/>
          <c:x val="0.55467785229478594"/>
          <c:y val="0.109002409018733"/>
          <c:w val="0.41423550665133801"/>
          <c:h val="8.477602391540570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A24 - Clivages</a:t>
            </a:r>
            <a:r>
              <a:rPr lang="en-US" b="1" baseline="0"/>
              <a:t> religieux </a:t>
            </a:r>
            <a:r>
              <a:rPr lang="en-US" b="1"/>
              <a:t>au Pakistan</a:t>
            </a:r>
          </a:p>
        </c:rich>
      </c:tx>
      <c:overlay val="0"/>
      <c:spPr>
        <a:noFill/>
        <a:ln>
          <a:noFill/>
        </a:ln>
        <a:effectLst/>
      </c:spPr>
    </c:title>
    <c:autoTitleDeleted val="0"/>
    <c:plotArea>
      <c:layout>
        <c:manualLayout>
          <c:layoutTarget val="inner"/>
          <c:xMode val="edge"/>
          <c:yMode val="edge"/>
          <c:x val="6.4234725883008603E-2"/>
          <c:y val="9.4270294869828894E-2"/>
          <c:w val="0.90626418507978601"/>
          <c:h val="0.68997280991176801"/>
        </c:manualLayout>
      </c:layout>
      <c:scatterChart>
        <c:scatterStyle val="lineMarker"/>
        <c:varyColors val="0"/>
        <c:ser>
          <c:idx val="0"/>
          <c:order val="0"/>
          <c:tx>
            <c:v>Différence entre (% des chiites et non-musulmans) et (% des sunnites) votant PPP</c:v>
          </c:tx>
          <c:spPr>
            <a:ln w="38100" cap="rnd">
              <a:solidFill>
                <a:schemeClr val="accent5"/>
              </a:solidFill>
              <a:round/>
            </a:ln>
            <a:effectLst/>
          </c:spPr>
          <c:marker>
            <c:symbol val="circle"/>
            <c:size val="10"/>
            <c:spPr>
              <a:solidFill>
                <a:schemeClr val="accent5"/>
              </a:solidFill>
              <a:ln w="9525">
                <a:solidFill>
                  <a:schemeClr val="accent5"/>
                </a:solidFill>
              </a:ln>
              <a:effectLst/>
            </c:spPr>
          </c:marker>
          <c:xVal>
            <c:numRef>
              <c:f>r_ppp_relig!$A$2:$A$9</c:f>
              <c:numCache>
                <c:formatCode>General</c:formatCode>
                <c:ptCount val="8"/>
                <c:pt idx="0">
                  <c:v>1970</c:v>
                </c:pt>
                <c:pt idx="1">
                  <c:v>1977</c:v>
                </c:pt>
                <c:pt idx="2">
                  <c:v>1988</c:v>
                </c:pt>
                <c:pt idx="3">
                  <c:v>1997</c:v>
                </c:pt>
                <c:pt idx="4">
                  <c:v>2002</c:v>
                </c:pt>
                <c:pt idx="5">
                  <c:v>2008</c:v>
                </c:pt>
                <c:pt idx="6">
                  <c:v>2013</c:v>
                </c:pt>
                <c:pt idx="7">
                  <c:v>2018</c:v>
                </c:pt>
              </c:numCache>
            </c:numRef>
          </c:xVal>
          <c:yVal>
            <c:numRef>
              <c:f>r_ppp_relig!$B$2:$B$9</c:f>
              <c:numCache>
                <c:formatCode>General</c:formatCode>
                <c:ptCount val="8"/>
                <c:pt idx="0">
                  <c:v>17.378381729125977</c:v>
                </c:pt>
                <c:pt idx="1">
                  <c:v>20.277944564819336</c:v>
                </c:pt>
                <c:pt idx="2">
                  <c:v>14.659849166870117</c:v>
                </c:pt>
                <c:pt idx="3">
                  <c:v>14.880940437316895</c:v>
                </c:pt>
                <c:pt idx="4">
                  <c:v>14.658506393432617</c:v>
                </c:pt>
                <c:pt idx="5">
                  <c:v>6.3825259208679199</c:v>
                </c:pt>
                <c:pt idx="6">
                  <c:v>10.842189788818359</c:v>
                </c:pt>
                <c:pt idx="7">
                  <c:v>23.632352828979492</c:v>
                </c:pt>
              </c:numCache>
            </c:numRef>
          </c:yVal>
          <c:smooth val="0"/>
          <c:extLst xmlns:c16r2="http://schemas.microsoft.com/office/drawing/2015/06/chart">
            <c:ext xmlns:c16="http://schemas.microsoft.com/office/drawing/2014/chart" uri="{C3380CC4-5D6E-409C-BE32-E72D297353CC}">
              <c16:uniqueId val="{00000000-92CE-43C3-9632-0DEEA6D2A49C}"/>
            </c:ext>
          </c:extLst>
        </c:ser>
        <c:ser>
          <c:idx val="2"/>
          <c:order val="2"/>
          <c:tx>
            <c:v>Après contrôles pour région, revenu, diplôme, rural/urbain, âge, genre</c:v>
          </c:tx>
          <c:spPr>
            <a:ln w="38100" cap="rnd">
              <a:solidFill>
                <a:srgbClr val="FF0000"/>
              </a:solidFill>
              <a:round/>
            </a:ln>
            <a:effectLst/>
          </c:spPr>
          <c:marker>
            <c:symbol val="square"/>
            <c:size val="9"/>
            <c:spPr>
              <a:solidFill>
                <a:srgbClr val="FF0000"/>
              </a:solidFill>
              <a:ln w="9525">
                <a:solidFill>
                  <a:srgbClr val="FF0000"/>
                </a:solidFill>
              </a:ln>
              <a:effectLst/>
            </c:spPr>
          </c:marker>
          <c:xVal>
            <c:numRef>
              <c:f>r_ppp_relig!$A$2:$A$9</c:f>
              <c:numCache>
                <c:formatCode>General</c:formatCode>
                <c:ptCount val="8"/>
                <c:pt idx="0">
                  <c:v>1970</c:v>
                </c:pt>
                <c:pt idx="1">
                  <c:v>1977</c:v>
                </c:pt>
                <c:pt idx="2">
                  <c:v>1988</c:v>
                </c:pt>
                <c:pt idx="3">
                  <c:v>1997</c:v>
                </c:pt>
                <c:pt idx="4">
                  <c:v>2002</c:v>
                </c:pt>
                <c:pt idx="5">
                  <c:v>2008</c:v>
                </c:pt>
                <c:pt idx="6">
                  <c:v>2013</c:v>
                </c:pt>
                <c:pt idx="7">
                  <c:v>2018</c:v>
                </c:pt>
              </c:numCache>
            </c:numRef>
          </c:xVal>
          <c:yVal>
            <c:numRef>
              <c:f>r_ppp_relig!$D$2:$D$9</c:f>
              <c:numCache>
                <c:formatCode>General</c:formatCode>
                <c:ptCount val="8"/>
                <c:pt idx="0">
                  <c:v>20.488681793212891</c:v>
                </c:pt>
                <c:pt idx="1">
                  <c:v>19.545101165771484</c:v>
                </c:pt>
                <c:pt idx="2">
                  <c:v>11.51389217376709</c:v>
                </c:pt>
                <c:pt idx="3">
                  <c:v>14.092607498168945</c:v>
                </c:pt>
                <c:pt idx="4">
                  <c:v>11.032199859619141</c:v>
                </c:pt>
                <c:pt idx="5">
                  <c:v>7.0548481941223145</c:v>
                </c:pt>
                <c:pt idx="6">
                  <c:v>1.5668712854385376</c:v>
                </c:pt>
                <c:pt idx="7">
                  <c:v>13.579577445983887</c:v>
                </c:pt>
              </c:numCache>
            </c:numRef>
          </c:yVal>
          <c:smooth val="0"/>
          <c:extLst xmlns:c16r2="http://schemas.microsoft.com/office/drawing/2015/06/chart">
            <c:ext xmlns:c16="http://schemas.microsoft.com/office/drawing/2014/chart" uri="{C3380CC4-5D6E-409C-BE32-E72D297353CC}">
              <c16:uniqueId val="{00000002-92CE-43C3-9632-0DEEA6D2A49C}"/>
            </c:ext>
          </c:extLst>
        </c:ser>
        <c:ser>
          <c:idx val="3"/>
          <c:order val="3"/>
          <c:tx>
            <c:strRef>
              <c:f>r_ppp_relig!$E$1</c:f>
              <c:strCache>
                <c:ptCount val="1"/>
                <c:pt idx="0">
                  <c:v>zero</c:v>
                </c:pt>
              </c:strCache>
            </c:strRef>
          </c:tx>
          <c:spPr>
            <a:ln w="28575">
              <a:solidFill>
                <a:schemeClr val="tx1"/>
              </a:solidFill>
            </a:ln>
          </c:spPr>
          <c:marker>
            <c:symbol val="none"/>
          </c:marker>
          <c:xVal>
            <c:numRef>
              <c:f>r_ppp_relig!$A$2:$A$9</c:f>
              <c:numCache>
                <c:formatCode>General</c:formatCode>
                <c:ptCount val="8"/>
                <c:pt idx="0">
                  <c:v>1970</c:v>
                </c:pt>
                <c:pt idx="1">
                  <c:v>1977</c:v>
                </c:pt>
                <c:pt idx="2">
                  <c:v>1988</c:v>
                </c:pt>
                <c:pt idx="3">
                  <c:v>1997</c:v>
                </c:pt>
                <c:pt idx="4">
                  <c:v>2002</c:v>
                </c:pt>
                <c:pt idx="5">
                  <c:v>2008</c:v>
                </c:pt>
                <c:pt idx="6">
                  <c:v>2013</c:v>
                </c:pt>
                <c:pt idx="7">
                  <c:v>2018</c:v>
                </c:pt>
              </c:numCache>
            </c:numRef>
          </c:xVal>
          <c:yVal>
            <c:numRef>
              <c:f>r_ppp_relig!$E$2:$E$9</c:f>
              <c:numCache>
                <c:formatCode>General</c:formatCode>
                <c:ptCount val="8"/>
                <c:pt idx="0">
                  <c:v>0</c:v>
                </c:pt>
                <c:pt idx="1">
                  <c:v>0</c:v>
                </c:pt>
                <c:pt idx="2">
                  <c:v>0</c:v>
                </c:pt>
                <c:pt idx="3">
                  <c:v>0</c:v>
                </c:pt>
                <c:pt idx="4">
                  <c:v>0</c:v>
                </c:pt>
                <c:pt idx="5">
                  <c:v>0</c:v>
                </c:pt>
                <c:pt idx="6">
                  <c:v>0</c:v>
                </c:pt>
                <c:pt idx="7">
                  <c:v>0</c:v>
                </c:pt>
              </c:numCache>
            </c:numRef>
          </c:yVal>
          <c:smooth val="0"/>
          <c:extLst xmlns:c16r2="http://schemas.microsoft.com/office/drawing/2015/06/chart">
            <c:ext xmlns:c16="http://schemas.microsoft.com/office/drawing/2014/chart" uri="{C3380CC4-5D6E-409C-BE32-E72D297353CC}">
              <c16:uniqueId val="{00000004-92CE-43C3-9632-0DEEA6D2A49C}"/>
            </c:ext>
          </c:extLst>
        </c:ser>
        <c:dLbls>
          <c:showLegendKey val="0"/>
          <c:showVal val="0"/>
          <c:showCatName val="0"/>
          <c:showSerName val="0"/>
          <c:showPercent val="0"/>
          <c:showBubbleSize val="0"/>
        </c:dLbls>
        <c:axId val="1433259392"/>
        <c:axId val="1433259936"/>
        <c:extLst xmlns:c16r2="http://schemas.microsoft.com/office/drawing/2015/06/chart">
          <c:ext xmlns:c15="http://schemas.microsoft.com/office/drawing/2012/chart" uri="{02D57815-91ED-43cb-92C2-25804820EDAC}">
            <c15:filteredScatterSeries>
              <c15:ser>
                <c:idx val="1"/>
                <c:order val="1"/>
                <c:tx>
                  <c:v>After controlling for region</c:v>
                </c:tx>
                <c:spPr>
                  <a:ln w="31750" cap="rnd">
                    <a:solidFill>
                      <a:srgbClr val="FF0000"/>
                    </a:solidFill>
                    <a:round/>
                  </a:ln>
                  <a:effectLst/>
                </c:spPr>
                <c:marker>
                  <c:symbol val="circle"/>
                  <c:size val="9"/>
                  <c:spPr>
                    <a:solidFill>
                      <a:srgbClr val="FF0000"/>
                    </a:solidFill>
                    <a:ln w="9525">
                      <a:solidFill>
                        <a:srgbClr val="FF0000"/>
                      </a:solidFill>
                    </a:ln>
                    <a:effectLst/>
                  </c:spPr>
                </c:marker>
                <c:xVal>
                  <c:numRef>
                    <c:extLst xmlns:c16r2="http://schemas.microsoft.com/office/drawing/2015/06/chart">
                      <c:ext uri="{02D57815-91ED-43cb-92C2-25804820EDAC}">
                        <c15:formulaRef>
                          <c15:sqref>r_ppp_relig!$A$2:$A$9</c15:sqref>
                        </c15:formulaRef>
                      </c:ext>
                    </c:extLst>
                    <c:numCache>
                      <c:formatCode>General</c:formatCode>
                      <c:ptCount val="8"/>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c:ext uri="{02D57815-91ED-43cb-92C2-25804820EDAC}">
                        <c15:formulaRef>
                          <c15:sqref>r_ppp_relig!$C$2:$C$9</c15:sqref>
                        </c15:formulaRef>
                      </c:ext>
                    </c:extLst>
                    <c:numCache>
                      <c:formatCode>General</c:formatCode>
                      <c:ptCount val="8"/>
                      <c:pt idx="0">
                        <c:v>19.249799728393555</c:v>
                      </c:pt>
                      <c:pt idx="1">
                        <c:v>20.485519409179688</c:v>
                      </c:pt>
                      <c:pt idx="2">
                        <c:v>12.901740074157715</c:v>
                      </c:pt>
                      <c:pt idx="3">
                        <c:v>11.596416473388672</c:v>
                      </c:pt>
                      <c:pt idx="4">
                        <c:v>10.989896774291992</c:v>
                      </c:pt>
                      <c:pt idx="5">
                        <c:v>6.8052277565002441</c:v>
                      </c:pt>
                      <c:pt idx="6">
                        <c:v>3.3705954551696777</c:v>
                      </c:pt>
                      <c:pt idx="7">
                        <c:v>12.792984008789063</c:v>
                      </c:pt>
                    </c:numCache>
                  </c:numRef>
                </c:yVal>
                <c:smooth val="0"/>
                <c:extLst xmlns:c16r2="http://schemas.microsoft.com/office/drawing/2015/06/chart">
                  <c:ext xmlns:c16="http://schemas.microsoft.com/office/drawing/2014/chart" uri="{C3380CC4-5D6E-409C-BE32-E72D297353CC}">
                    <c16:uniqueId val="{00000001-92CE-43C3-9632-0DEEA6D2A49C}"/>
                  </c:ext>
                </c:extLst>
              </c15:ser>
            </c15:filteredScatterSeries>
          </c:ext>
        </c:extLst>
      </c:scatterChart>
      <c:valAx>
        <c:axId val="1433259392"/>
        <c:scaling>
          <c:orientation val="minMax"/>
          <c:max val="2018"/>
          <c:min val="19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3259936"/>
        <c:crosses val="autoZero"/>
        <c:crossBetween val="midCat"/>
        <c:majorUnit val="4"/>
      </c:valAx>
      <c:valAx>
        <c:axId val="1433259936"/>
        <c:scaling>
          <c:orientation val="minMax"/>
          <c:max val="4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433259392"/>
        <c:crosses val="autoZero"/>
        <c:crossBetween val="midCat"/>
      </c:valAx>
      <c:spPr>
        <a:ln>
          <a:solidFill>
            <a:sysClr val="windowText" lastClr="000000"/>
          </a:solidFill>
        </a:ln>
      </c:spPr>
    </c:plotArea>
    <c:legend>
      <c:legendPos val="b"/>
      <c:legendEntry>
        <c:idx val="2"/>
        <c:delete val="1"/>
      </c:legendEntry>
      <c:layout>
        <c:manualLayout>
          <c:xMode val="edge"/>
          <c:yMode val="edge"/>
          <c:x val="8.5671608840451302E-2"/>
          <c:y val="0.104369046500162"/>
          <c:w val="0.86035048421098004"/>
          <c:h val="0.168539303610559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10.6 - Clivages</a:t>
            </a:r>
            <a:r>
              <a:rPr lang="en-US" b="1" baseline="0"/>
              <a:t> ethnolinguistiques et v</a:t>
            </a:r>
            <a:r>
              <a:rPr lang="en-US" b="1"/>
              <a:t>ote PML / IJI / PNA au Pakistan, 1970-2018</a:t>
            </a:r>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4.6205924839146498E-2"/>
          <c:y val="0.111063162011365"/>
          <c:w val="0.92428524801013401"/>
          <c:h val="0.66059535275783798"/>
        </c:manualLayout>
      </c:layout>
      <c:scatterChart>
        <c:scatterStyle val="lineMarker"/>
        <c:varyColors val="0"/>
        <c:ser>
          <c:idx val="0"/>
          <c:order val="0"/>
          <c:tx>
            <c:v>Diff. entre (% des locuteurs du penjabi) et (% des locuteurs d'autres langues) votant PML / IJI / PNA</c:v>
          </c:tx>
          <c:spPr>
            <a:ln w="38100" cap="rnd">
              <a:solidFill>
                <a:schemeClr val="accent5"/>
              </a:solidFill>
              <a:round/>
            </a:ln>
            <a:effectLst/>
          </c:spPr>
          <c:marker>
            <c:symbol val="circle"/>
            <c:size val="10"/>
            <c:spPr>
              <a:solidFill>
                <a:schemeClr val="accent5"/>
              </a:solidFill>
              <a:ln w="9525">
                <a:solidFill>
                  <a:schemeClr val="accent5"/>
                </a:solidFill>
              </a:ln>
              <a:effectLst/>
            </c:spPr>
          </c:marker>
          <c:xVal>
            <c:numRef>
              <c:f>r_pml_punjab!$A$2:$A$9</c:f>
              <c:numCache>
                <c:formatCode>General</c:formatCode>
                <c:ptCount val="8"/>
                <c:pt idx="0">
                  <c:v>1970</c:v>
                </c:pt>
                <c:pt idx="1">
                  <c:v>1977</c:v>
                </c:pt>
                <c:pt idx="2">
                  <c:v>1988</c:v>
                </c:pt>
                <c:pt idx="3">
                  <c:v>1997</c:v>
                </c:pt>
                <c:pt idx="4">
                  <c:v>2002</c:v>
                </c:pt>
                <c:pt idx="5">
                  <c:v>2008</c:v>
                </c:pt>
                <c:pt idx="6">
                  <c:v>2013</c:v>
                </c:pt>
                <c:pt idx="7">
                  <c:v>2018</c:v>
                </c:pt>
              </c:numCache>
            </c:numRef>
          </c:xVal>
          <c:yVal>
            <c:numRef>
              <c:f>r_pml_punjab!$E$2:$E$9</c:f>
              <c:numCache>
                <c:formatCode>General</c:formatCode>
                <c:ptCount val="8"/>
                <c:pt idx="0">
                  <c:v>5.883817195892334</c:v>
                </c:pt>
                <c:pt idx="1">
                  <c:v>3.5283117294311523</c:v>
                </c:pt>
                <c:pt idx="2">
                  <c:v>18.268070220947266</c:v>
                </c:pt>
                <c:pt idx="3">
                  <c:v>27.440055847167969</c:v>
                </c:pt>
                <c:pt idx="4">
                  <c:v>21.833076477050781</c:v>
                </c:pt>
                <c:pt idx="5">
                  <c:v>24.713096618652344</c:v>
                </c:pt>
                <c:pt idx="6">
                  <c:v>33.253707885742188</c:v>
                </c:pt>
                <c:pt idx="7">
                  <c:v>23.864070892333984</c:v>
                </c:pt>
              </c:numCache>
            </c:numRef>
          </c:yVal>
          <c:smooth val="0"/>
          <c:extLst xmlns:c16r2="http://schemas.microsoft.com/office/drawing/2015/06/chart">
            <c:ext xmlns:c16="http://schemas.microsoft.com/office/drawing/2014/chart" uri="{C3380CC4-5D6E-409C-BE32-E72D297353CC}">
              <c16:uniqueId val="{00000000-1D72-47BF-A48E-E62241C20080}"/>
            </c:ext>
          </c:extLst>
        </c:ser>
        <c:ser>
          <c:idx val="2"/>
          <c:order val="2"/>
          <c:tx>
            <c:v>Après contrôles pour revenu, diplôme, rural/urbain, religion, âge, genre</c:v>
          </c:tx>
          <c:spPr>
            <a:ln w="38100" cap="rnd">
              <a:solidFill>
                <a:srgbClr val="FF0000"/>
              </a:solidFill>
              <a:round/>
            </a:ln>
            <a:effectLst/>
          </c:spPr>
          <c:marker>
            <c:symbol val="square"/>
            <c:size val="9"/>
            <c:spPr>
              <a:solidFill>
                <a:srgbClr val="FF0000"/>
              </a:solidFill>
              <a:ln w="9525">
                <a:solidFill>
                  <a:srgbClr val="FF0000"/>
                </a:solidFill>
              </a:ln>
              <a:effectLst/>
            </c:spPr>
          </c:marker>
          <c:xVal>
            <c:numRef>
              <c:f>r_pml_punjab!$A$2:$A$9</c:f>
              <c:numCache>
                <c:formatCode>General</c:formatCode>
                <c:ptCount val="8"/>
                <c:pt idx="0">
                  <c:v>1970</c:v>
                </c:pt>
                <c:pt idx="1">
                  <c:v>1977</c:v>
                </c:pt>
                <c:pt idx="2">
                  <c:v>1988</c:v>
                </c:pt>
                <c:pt idx="3">
                  <c:v>1997</c:v>
                </c:pt>
                <c:pt idx="4">
                  <c:v>2002</c:v>
                </c:pt>
                <c:pt idx="5">
                  <c:v>2008</c:v>
                </c:pt>
                <c:pt idx="6">
                  <c:v>2013</c:v>
                </c:pt>
                <c:pt idx="7">
                  <c:v>2018</c:v>
                </c:pt>
              </c:numCache>
            </c:numRef>
          </c:xVal>
          <c:yVal>
            <c:numRef>
              <c:f>r_pml_punjab!$G$2:$G$9</c:f>
              <c:numCache>
                <c:formatCode>General</c:formatCode>
                <c:ptCount val="8"/>
                <c:pt idx="0">
                  <c:v>4.6671123504638672</c:v>
                </c:pt>
                <c:pt idx="1">
                  <c:v>0.48633745312690735</c:v>
                </c:pt>
                <c:pt idx="2">
                  <c:v>16.800237655639648</c:v>
                </c:pt>
                <c:pt idx="3">
                  <c:v>26.937463760375977</c:v>
                </c:pt>
                <c:pt idx="4">
                  <c:v>21.903831481933594</c:v>
                </c:pt>
                <c:pt idx="5">
                  <c:v>25.033718109130859</c:v>
                </c:pt>
                <c:pt idx="6">
                  <c:v>32.290493011474609</c:v>
                </c:pt>
                <c:pt idx="7">
                  <c:v>23.791296005249023</c:v>
                </c:pt>
              </c:numCache>
            </c:numRef>
          </c:yVal>
          <c:smooth val="0"/>
          <c:extLst xmlns:c16r2="http://schemas.microsoft.com/office/drawing/2015/06/chart">
            <c:ext xmlns:c16="http://schemas.microsoft.com/office/drawing/2014/chart" uri="{C3380CC4-5D6E-409C-BE32-E72D297353CC}">
              <c16:uniqueId val="{00000002-1D72-47BF-A48E-E62241C20080}"/>
            </c:ext>
          </c:extLst>
        </c:ser>
        <c:ser>
          <c:idx val="10"/>
          <c:order val="10"/>
          <c:tx>
            <c:v>zero</c:v>
          </c:tx>
          <c:spPr>
            <a:ln w="28575" cap="rnd">
              <a:solidFill>
                <a:schemeClr val="tx1"/>
              </a:solidFill>
              <a:round/>
            </a:ln>
            <a:effectLst/>
          </c:spPr>
          <c:marker>
            <c:symbol val="none"/>
          </c:marker>
          <c:xVal>
            <c:numRef>
              <c:f>r_pml_punjab!$A$2:$A$9</c:f>
              <c:numCache>
                <c:formatCode>General</c:formatCode>
                <c:ptCount val="8"/>
                <c:pt idx="0">
                  <c:v>1970</c:v>
                </c:pt>
                <c:pt idx="1">
                  <c:v>1977</c:v>
                </c:pt>
                <c:pt idx="2">
                  <c:v>1988</c:v>
                </c:pt>
                <c:pt idx="3">
                  <c:v>1997</c:v>
                </c:pt>
                <c:pt idx="4">
                  <c:v>2002</c:v>
                </c:pt>
                <c:pt idx="5">
                  <c:v>2008</c:v>
                </c:pt>
                <c:pt idx="6">
                  <c:v>2013</c:v>
                </c:pt>
                <c:pt idx="7">
                  <c:v>2018</c:v>
                </c:pt>
              </c:numCache>
            </c:numRef>
          </c:xVal>
          <c:yVal>
            <c:numRef>
              <c:f>r_pml_punjab!$N$2:$N$9</c:f>
              <c:numCache>
                <c:formatCode>General</c:formatCode>
                <c:ptCount val="8"/>
                <c:pt idx="0">
                  <c:v>0</c:v>
                </c:pt>
                <c:pt idx="1">
                  <c:v>0</c:v>
                </c:pt>
                <c:pt idx="2">
                  <c:v>0</c:v>
                </c:pt>
                <c:pt idx="3">
                  <c:v>0</c:v>
                </c:pt>
                <c:pt idx="4">
                  <c:v>0</c:v>
                </c:pt>
                <c:pt idx="5">
                  <c:v>0</c:v>
                </c:pt>
                <c:pt idx="6">
                  <c:v>0</c:v>
                </c:pt>
                <c:pt idx="7">
                  <c:v>0</c:v>
                </c:pt>
              </c:numCache>
            </c:numRef>
          </c:yVal>
          <c:smooth val="0"/>
          <c:extLst xmlns:c16r2="http://schemas.microsoft.com/office/drawing/2015/06/chart">
            <c:ext xmlns:c16="http://schemas.microsoft.com/office/drawing/2014/chart" uri="{C3380CC4-5D6E-409C-BE32-E72D297353CC}">
              <c16:uniqueId val="{00000000-F2FE-4C19-823F-2DCF79FF1E24}"/>
            </c:ext>
          </c:extLst>
        </c:ser>
        <c:dLbls>
          <c:showLegendKey val="0"/>
          <c:showVal val="0"/>
          <c:showCatName val="0"/>
          <c:showSerName val="0"/>
          <c:showPercent val="0"/>
          <c:showBubbleSize val="0"/>
        </c:dLbls>
        <c:axId val="1007695584"/>
        <c:axId val="1007698304"/>
        <c:extLst xmlns:c16r2="http://schemas.microsoft.com/office/drawing/2015/06/chart">
          <c:ext xmlns:c15="http://schemas.microsoft.com/office/drawing/2012/chart" uri="{02D57815-91ED-43cb-92C2-25804820EDAC}">
            <c15:filteredScatterSeries>
              <c15:ser>
                <c:idx val="1"/>
                <c:order val="1"/>
                <c:tx>
                  <c:v>Controlling for income</c:v>
                </c:tx>
                <c:spPr>
                  <a:ln w="31750" cap="rnd">
                    <a:solidFill>
                      <a:srgbClr val="FF0000"/>
                    </a:solidFill>
                    <a:round/>
                  </a:ln>
                  <a:effectLst/>
                </c:spPr>
                <c:marker>
                  <c:symbol val="circle"/>
                  <c:size val="9"/>
                  <c:spPr>
                    <a:solidFill>
                      <a:srgbClr val="FF0000"/>
                    </a:solidFill>
                    <a:ln w="9525">
                      <a:solidFill>
                        <a:srgbClr val="FF0000"/>
                      </a:solidFill>
                    </a:ln>
                    <a:effectLst/>
                  </c:spPr>
                </c:marker>
                <c:xVal>
                  <c:numRef>
                    <c:extLst xmlns:c16r2="http://schemas.microsoft.com/office/drawing/2015/06/chart">
                      <c:ext uri="{02D57815-91ED-43cb-92C2-25804820EDAC}">
                        <c15:formulaRef>
                          <c15:sqref>r_pml_punjab!$A$2:$A$9</c15:sqref>
                        </c15:formulaRef>
                      </c:ext>
                    </c:extLst>
                    <c:numCache>
                      <c:formatCode>General</c:formatCode>
                      <c:ptCount val="8"/>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c:ext uri="{02D57815-91ED-43cb-92C2-25804820EDAC}">
                        <c15:formulaRef>
                          <c15:sqref>r_pml_punjab!$F$2:$F$9</c15:sqref>
                        </c15:formulaRef>
                      </c:ext>
                    </c:extLst>
                    <c:numCache>
                      <c:formatCode>General</c:formatCode>
                      <c:ptCount val="8"/>
                      <c:pt idx="0">
                        <c:v>5.3012127876281738</c:v>
                      </c:pt>
                      <c:pt idx="1">
                        <c:v>3.301471471786499</c:v>
                      </c:pt>
                      <c:pt idx="2">
                        <c:v>18.265529632568359</c:v>
                      </c:pt>
                      <c:pt idx="3">
                        <c:v>27.146005630493164</c:v>
                      </c:pt>
                      <c:pt idx="4">
                        <c:v>22.626121520996094</c:v>
                      </c:pt>
                      <c:pt idx="5">
                        <c:v>25.513093948364258</c:v>
                      </c:pt>
                      <c:pt idx="6">
                        <c:v>33.02960205078125</c:v>
                      </c:pt>
                      <c:pt idx="7">
                        <c:v>23.813846588134766</c:v>
                      </c:pt>
                    </c:numCache>
                  </c:numRef>
                </c:yVal>
                <c:smooth val="0"/>
                <c:extLst xmlns:c16r2="http://schemas.microsoft.com/office/drawing/2015/06/chart">
                  <c:ext xmlns:c16="http://schemas.microsoft.com/office/drawing/2014/chart" uri="{C3380CC4-5D6E-409C-BE32-E72D297353CC}">
                    <c16:uniqueId val="{00000001-1D72-47BF-A48E-E62241C20080}"/>
                  </c:ext>
                </c:extLst>
              </c15:ser>
            </c15:filteredScatterSeries>
            <c15:filteredScatterSeries>
              <c15:ser>
                <c:idx val="3"/>
                <c:order val="3"/>
                <c:tx>
                  <c:strRef>
                    <c:extLst xmlns:c16r2="http://schemas.microsoft.com/office/drawing/2015/06/chart" xmlns:c15="http://schemas.microsoft.com/office/drawing/2012/chart">
                      <c:ext xmlns:c15="http://schemas.microsoft.com/office/drawing/2012/chart" uri="{02D57815-91ED-43cb-92C2-25804820EDAC}">
                        <c15:formulaRef>
                          <c15:sqref>r_pml_punjab!$E$1</c15:sqref>
                        </c15:formulaRef>
                      </c:ext>
                    </c:extLst>
                    <c:strCache>
                      <c:ptCount val="1"/>
                      <c:pt idx="0">
                        <c:v>votepml_Penjabi</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r_pml_punjab!$E$2:$E$11</c15:sqref>
                        </c15:formulaRef>
                      </c:ext>
                    </c:extLst>
                    <c:numCache>
                      <c:formatCode>General</c:formatCode>
                      <c:ptCount val="10"/>
                      <c:pt idx="0">
                        <c:v>5.883817195892334</c:v>
                      </c:pt>
                      <c:pt idx="1">
                        <c:v>3.5283117294311523</c:v>
                      </c:pt>
                      <c:pt idx="2">
                        <c:v>18.268070220947266</c:v>
                      </c:pt>
                      <c:pt idx="3">
                        <c:v>27.440055847167969</c:v>
                      </c:pt>
                      <c:pt idx="4">
                        <c:v>21.833076477050781</c:v>
                      </c:pt>
                      <c:pt idx="5">
                        <c:v>24.713096618652344</c:v>
                      </c:pt>
                      <c:pt idx="6">
                        <c:v>33.253707885742188</c:v>
                      </c:pt>
                      <c:pt idx="7">
                        <c:v>23.864070892333984</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4-1D72-47BF-A48E-E62241C20080}"/>
                  </c:ext>
                </c:extLst>
              </c15:ser>
            </c15:filteredScatterSeries>
            <c15:filteredScatterSeries>
              <c15:ser>
                <c:idx val="4"/>
                <c:order val="4"/>
                <c:tx>
                  <c:strRef>
                    <c:extLst xmlns:c16r2="http://schemas.microsoft.com/office/drawing/2015/06/chart" xmlns:c15="http://schemas.microsoft.com/office/drawing/2012/chart">
                      <c:ext xmlns:c15="http://schemas.microsoft.com/office/drawing/2012/chart" uri="{02D57815-91ED-43cb-92C2-25804820EDAC}">
                        <c15:formulaRef>
                          <c15:sqref>r_pml_punjab!$F$1</c15:sqref>
                        </c15:formulaRef>
                      </c:ext>
                    </c:extLst>
                    <c:strCache>
                      <c:ptCount val="1"/>
                      <c:pt idx="0">
                        <c:v>votepml_Penjabi_2</c:v>
                      </c:pt>
                    </c:strCache>
                  </c:strRef>
                </c:tx>
                <c:spPr>
                  <a:ln w="31750" cap="rnd">
                    <a:solidFill>
                      <a:sysClr val="windowText" lastClr="000000"/>
                    </a:solidFill>
                    <a:round/>
                  </a:ln>
                  <a:effectLst/>
                </c:spPr>
                <c:marker>
                  <c:symbol val="none"/>
                </c:marker>
                <c:xVal>
                  <c:numRef>
                    <c:extLst xmlns:c16r2="http://schemas.microsoft.com/office/drawing/2015/06/chart" xmlns:c15="http://schemas.microsoft.com/office/drawing/2012/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r_pml_punjab!$F$2:$F$11</c15:sqref>
                        </c15:formulaRef>
                      </c:ext>
                    </c:extLst>
                    <c:numCache>
                      <c:formatCode>General</c:formatCode>
                      <c:ptCount val="10"/>
                      <c:pt idx="0">
                        <c:v>5.3012127876281738</c:v>
                      </c:pt>
                      <c:pt idx="1">
                        <c:v>3.301471471786499</c:v>
                      </c:pt>
                      <c:pt idx="2">
                        <c:v>18.265529632568359</c:v>
                      </c:pt>
                      <c:pt idx="3">
                        <c:v>27.146005630493164</c:v>
                      </c:pt>
                      <c:pt idx="4">
                        <c:v>22.626121520996094</c:v>
                      </c:pt>
                      <c:pt idx="5">
                        <c:v>25.513093948364258</c:v>
                      </c:pt>
                      <c:pt idx="6">
                        <c:v>33.02960205078125</c:v>
                      </c:pt>
                      <c:pt idx="7">
                        <c:v>23.813846588134766</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3-1D72-47BF-A48E-E62241C20080}"/>
                  </c:ext>
                </c:extLst>
              </c15:ser>
            </c15:filteredScatterSeries>
            <c15:filteredScatterSeries>
              <c15:ser>
                <c:idx val="5"/>
                <c:order val="5"/>
                <c:tx>
                  <c:strRef>
                    <c:extLst xmlns:c16r2="http://schemas.microsoft.com/office/drawing/2015/06/chart" xmlns:c15="http://schemas.microsoft.com/office/drawing/2012/chart">
                      <c:ext xmlns:c15="http://schemas.microsoft.com/office/drawing/2012/chart" uri="{02D57815-91ED-43cb-92C2-25804820EDAC}">
                        <c15:formulaRef>
                          <c15:sqref>r_pml_punjab!$G$1</c15:sqref>
                        </c15:formulaRef>
                      </c:ext>
                    </c:extLst>
                    <c:strCache>
                      <c:ptCount val="1"/>
                      <c:pt idx="0">
                        <c:v>votepml_Penjabi_3</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r_pml_punjab!$G$2:$G$11</c15:sqref>
                        </c15:formulaRef>
                      </c:ext>
                    </c:extLst>
                    <c:numCache>
                      <c:formatCode>General</c:formatCode>
                      <c:ptCount val="10"/>
                      <c:pt idx="0">
                        <c:v>4.6671123504638672</c:v>
                      </c:pt>
                      <c:pt idx="1">
                        <c:v>0.48633745312690735</c:v>
                      </c:pt>
                      <c:pt idx="2">
                        <c:v>16.800237655639648</c:v>
                      </c:pt>
                      <c:pt idx="3">
                        <c:v>26.937463760375977</c:v>
                      </c:pt>
                      <c:pt idx="4">
                        <c:v>21.903831481933594</c:v>
                      </c:pt>
                      <c:pt idx="5">
                        <c:v>25.033718109130859</c:v>
                      </c:pt>
                      <c:pt idx="6">
                        <c:v>32.290493011474609</c:v>
                      </c:pt>
                      <c:pt idx="7">
                        <c:v>23.791296005249023</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5-1D72-47BF-A48E-E62241C20080}"/>
                  </c:ext>
                </c:extLst>
              </c15:ser>
            </c15:filteredScatterSeries>
            <c15:filteredScatterSeries>
              <c15:ser>
                <c:idx val="6"/>
                <c:order val="6"/>
                <c:tx>
                  <c:strRef>
                    <c:extLst xmlns:c16r2="http://schemas.microsoft.com/office/drawing/2015/06/chart" xmlns:c15="http://schemas.microsoft.com/office/drawing/2012/chart">
                      <c:ext xmlns:c15="http://schemas.microsoft.com/office/drawing/2012/chart" uri="{02D57815-91ED-43cb-92C2-25804820EDAC}">
                        <c15:formulaRef>
                          <c15:sqref>r_pml_punjab!$H$1</c15:sqref>
                        </c15:formulaRef>
                      </c:ext>
                    </c:extLst>
                    <c:strCache>
                      <c:ptCount val="1"/>
                      <c:pt idx="0">
                        <c:v>votepml_sindh</c:v>
                      </c:pt>
                    </c:strCache>
                  </c:strRef>
                </c:tx>
                <c:spPr>
                  <a:ln w="1905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r_pml_punjab!$H$2:$H$11</c15:sqref>
                        </c15:formulaRef>
                      </c:ext>
                    </c:extLst>
                    <c:numCache>
                      <c:formatCode>General</c:formatCode>
                      <c:ptCount val="10"/>
                      <c:pt idx="0">
                        <c:v>-22.922740936279297</c:v>
                      </c:pt>
                      <c:pt idx="1">
                        <c:v>-36.078762054443359</c:v>
                      </c:pt>
                      <c:pt idx="2">
                        <c:v>-21.706388473510742</c:v>
                      </c:pt>
                      <c:pt idx="3">
                        <c:v>-27.01667594909668</c:v>
                      </c:pt>
                      <c:pt idx="4">
                        <c:v>-14.112722396850586</c:v>
                      </c:pt>
                      <c:pt idx="5">
                        <c:v>-34.893733978271484</c:v>
                      </c:pt>
                      <c:pt idx="6">
                        <c:v>-33.738433837890625</c:v>
                      </c:pt>
                      <c:pt idx="7">
                        <c:v>-22.280563354492188</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6-1D72-47BF-A48E-E62241C20080}"/>
                  </c:ext>
                </c:extLst>
              </c15:ser>
            </c15:filteredScatterSeries>
            <c15:filteredScatterSeries>
              <c15:ser>
                <c:idx val="7"/>
                <c:order val="7"/>
                <c:tx>
                  <c:strRef>
                    <c:extLst xmlns:c16r2="http://schemas.microsoft.com/office/drawing/2015/06/chart" xmlns:c15="http://schemas.microsoft.com/office/drawing/2012/chart">
                      <c:ext xmlns:c15="http://schemas.microsoft.com/office/drawing/2012/chart" uri="{02D57815-91ED-43cb-92C2-25804820EDAC}">
                        <c15:formulaRef>
                          <c15:sqref>r_pml_punjab!$I$1</c15:sqref>
                        </c15:formulaRef>
                      </c:ext>
                    </c:extLst>
                    <c:strCache>
                      <c:ptCount val="1"/>
                      <c:pt idx="0">
                        <c:v>votepml_sindh_2</c:v>
                      </c:pt>
                    </c:strCache>
                  </c:strRef>
                </c:tx>
                <c:spPr>
                  <a:ln w="1905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r_pml_punjab!$I$2:$I$11</c15:sqref>
                        </c15:formulaRef>
                      </c:ext>
                    </c:extLst>
                    <c:numCache>
                      <c:formatCode>General</c:formatCode>
                      <c:ptCount val="10"/>
                      <c:pt idx="0">
                        <c:v>-22.16053581237793</c:v>
                      </c:pt>
                      <c:pt idx="1">
                        <c:v>-34.691265106201172</c:v>
                      </c:pt>
                      <c:pt idx="2">
                        <c:v>-21.908166885375977</c:v>
                      </c:pt>
                      <c:pt idx="3">
                        <c:v>-29.831218719482422</c:v>
                      </c:pt>
                      <c:pt idx="4">
                        <c:v>-16.566177368164063</c:v>
                      </c:pt>
                      <c:pt idx="5">
                        <c:v>-35.277042388916016</c:v>
                      </c:pt>
                      <c:pt idx="6">
                        <c:v>-35.058013916015625</c:v>
                      </c:pt>
                      <c:pt idx="7">
                        <c:v>-21.858749389648438</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7-1D72-47BF-A48E-E62241C20080}"/>
                  </c:ext>
                </c:extLst>
              </c15:ser>
            </c15:filteredScatterSeries>
            <c15:filteredScatterSeries>
              <c15:ser>
                <c:idx val="8"/>
                <c:order val="8"/>
                <c:tx>
                  <c:strRef>
                    <c:extLst xmlns:c16r2="http://schemas.microsoft.com/office/drawing/2015/06/chart" xmlns:c15="http://schemas.microsoft.com/office/drawing/2012/chart">
                      <c:ext xmlns:c15="http://schemas.microsoft.com/office/drawing/2012/chart" uri="{02D57815-91ED-43cb-92C2-25804820EDAC}">
                        <c15:formulaRef>
                          <c15:sqref>r_pml_punjab!$J$1</c15:sqref>
                        </c15:formulaRef>
                      </c:ext>
                    </c:extLst>
                    <c:strCache>
                      <c:ptCount val="1"/>
                      <c:pt idx="0">
                        <c:v>votepml_sindh_3</c:v>
                      </c:pt>
                    </c:strCache>
                  </c:strRef>
                </c:tx>
                <c:spPr>
                  <a:ln w="1905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xVal>
                  <c:numRef>
                    <c:extLst xmlns:c16r2="http://schemas.microsoft.com/office/drawing/2015/06/chart" xmlns:c15="http://schemas.microsoft.com/office/drawing/2012/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r_pml_punjab!$J$2:$J$11</c15:sqref>
                        </c15:formulaRef>
                      </c:ext>
                    </c:extLst>
                    <c:numCache>
                      <c:formatCode>General</c:formatCode>
                      <c:ptCount val="10"/>
                      <c:pt idx="0">
                        <c:v>-22.310123443603516</c:v>
                      </c:pt>
                      <c:pt idx="1">
                        <c:v>-32.418373107910156</c:v>
                      </c:pt>
                      <c:pt idx="2">
                        <c:v>-22.59095573425293</c:v>
                      </c:pt>
                      <c:pt idx="3">
                        <c:v>-31.002161026000977</c:v>
                      </c:pt>
                      <c:pt idx="4">
                        <c:v>-20.292831420898437</c:v>
                      </c:pt>
                      <c:pt idx="5">
                        <c:v>-36.257930755615234</c:v>
                      </c:pt>
                      <c:pt idx="6">
                        <c:v>-34.504611968994141</c:v>
                      </c:pt>
                      <c:pt idx="7">
                        <c:v>-22.192010879516602</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8-1D72-47BF-A48E-E62241C20080}"/>
                  </c:ext>
                </c:extLst>
              </c15:ser>
            </c15:filteredScatterSeries>
            <c15:filteredScatter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r_pml_punjab!$K$1</c15:sqref>
                        </c15:formulaRef>
                      </c:ext>
                    </c:extLst>
                    <c:strCache>
                      <c:ptCount val="1"/>
                      <c:pt idx="0">
                        <c:v>votepml_Ourdou</c:v>
                      </c:pt>
                    </c:strCache>
                  </c:strRef>
                </c:tx>
                <c:spPr>
                  <a:ln w="31750" cap="rnd">
                    <a:solidFill>
                      <a:schemeClr val="tx1"/>
                    </a:solidFill>
                    <a:round/>
                  </a:ln>
                  <a:effectLst/>
                </c:spPr>
                <c:marker>
                  <c:symbol val="none"/>
                </c:marker>
                <c:xVal>
                  <c:numRef>
                    <c:extLst xmlns:c16r2="http://schemas.microsoft.com/office/drawing/2015/06/chart" xmlns:c15="http://schemas.microsoft.com/office/drawing/2012/chart">
                      <c:ext xmlns:c15="http://schemas.microsoft.com/office/drawing/2012/chart" uri="{02D57815-91ED-43cb-92C2-25804820EDAC}">
                        <c15:formulaRef>
                          <c15:sqref>r_pml_punjab!$A$2:$A$11</c15:sqref>
                        </c15:formulaRef>
                      </c:ext>
                    </c:extLst>
                    <c:numCache>
                      <c:formatCode>General</c:formatCode>
                      <c:ptCount val="10"/>
                      <c:pt idx="0">
                        <c:v>1970</c:v>
                      </c:pt>
                      <c:pt idx="1">
                        <c:v>1977</c:v>
                      </c:pt>
                      <c:pt idx="2">
                        <c:v>1988</c:v>
                      </c:pt>
                      <c:pt idx="3">
                        <c:v>1997</c:v>
                      </c:pt>
                      <c:pt idx="4">
                        <c:v>2002</c:v>
                      </c:pt>
                      <c:pt idx="5">
                        <c:v>2008</c:v>
                      </c:pt>
                      <c:pt idx="6">
                        <c:v>2013</c:v>
                      </c:pt>
                      <c:pt idx="7">
                        <c:v>2018</c:v>
                      </c:pt>
                    </c:numCache>
                  </c:numRef>
                </c:xVal>
                <c:yVal>
                  <c:numRef>
                    <c:extLst xmlns:c16r2="http://schemas.microsoft.com/office/drawing/2015/06/chart" xmlns:c15="http://schemas.microsoft.com/office/drawing/2012/chart">
                      <c:ext xmlns:c15="http://schemas.microsoft.com/office/drawing/2012/chart" uri="{02D57815-91ED-43cb-92C2-25804820EDAC}">
                        <c15:formulaRef>
                          <c15:sqref>r_pml_punjab!$K$2:$K$11</c15:sqref>
                        </c15:formulaRef>
                      </c:ext>
                    </c:extLst>
                    <c:numCache>
                      <c:formatCode>General</c:formatCode>
                      <c:ptCount val="10"/>
                      <c:pt idx="0">
                        <c:v>-1.704531192779541</c:v>
                      </c:pt>
                      <c:pt idx="1">
                        <c:v>19.399387359619141</c:v>
                      </c:pt>
                      <c:pt idx="2">
                        <c:v>4.2382669448852539</c:v>
                      </c:pt>
                      <c:pt idx="3">
                        <c:v>-15.038959503173828</c:v>
                      </c:pt>
                      <c:pt idx="4">
                        <c:v>-16.870796203613281</c:v>
                      </c:pt>
                      <c:pt idx="5">
                        <c:v>-6.4454383850097656</c:v>
                      </c:pt>
                      <c:pt idx="6">
                        <c:v>-13.370580673217773</c:v>
                      </c:pt>
                      <c:pt idx="7">
                        <c:v>-7.0532732009887695</c:v>
                      </c:pt>
                    </c:numCache>
                  </c:numRef>
                </c:yVal>
                <c:smooth val="0"/>
                <c:extLst xmlns:c16r2="http://schemas.microsoft.com/office/drawing/2015/06/chart" xmlns:c15="http://schemas.microsoft.com/office/drawing/2012/chart">
                  <c:ext xmlns:c16="http://schemas.microsoft.com/office/drawing/2014/chart" uri="{C3380CC4-5D6E-409C-BE32-E72D297353CC}">
                    <c16:uniqueId val="{00000009-1D72-47BF-A48E-E62241C20080}"/>
                  </c:ext>
                </c:extLst>
              </c15:ser>
            </c15:filteredScatterSeries>
          </c:ext>
        </c:extLst>
      </c:scatterChart>
      <c:valAx>
        <c:axId val="1007695584"/>
        <c:scaling>
          <c:orientation val="minMax"/>
          <c:max val="2018"/>
          <c:min val="19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7698304"/>
        <c:crosses val="autoZero"/>
        <c:crossBetween val="midCat"/>
        <c:majorUnit val="4"/>
      </c:valAx>
      <c:valAx>
        <c:axId val="1007698304"/>
        <c:scaling>
          <c:orientation val="minMax"/>
          <c:max val="50"/>
          <c:min val="-1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7695584"/>
        <c:crosses val="autoZero"/>
        <c:crossBetween val="midCat"/>
      </c:valAx>
      <c:spPr>
        <a:noFill/>
        <a:ln>
          <a:solidFill>
            <a:sysClr val="windowText" lastClr="000000"/>
          </a:solidFill>
        </a:ln>
        <a:effectLst/>
      </c:spPr>
    </c:plotArea>
    <c:legend>
      <c:legendPos val="b"/>
      <c:legendEntry>
        <c:idx val="2"/>
        <c:delete val="1"/>
      </c:legendEntry>
      <c:layout>
        <c:manualLayout>
          <c:xMode val="edge"/>
          <c:yMode val="edge"/>
          <c:x val="5.9680458113448999E-2"/>
          <c:y val="0.11486627981487101"/>
          <c:w val="0.89557225940372398"/>
          <c:h val="0.13080145571485"/>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10.7 - Le</a:t>
            </a:r>
            <a:r>
              <a:rPr lang="en-US" sz="1680" b="1" baseline="0"/>
              <a:t> v</a:t>
            </a:r>
            <a:r>
              <a:rPr lang="en-US" sz="1680" b="1"/>
              <a:t>ote PPP par décile de revenu</a:t>
            </a:r>
          </a:p>
          <a:p>
            <a:pPr>
              <a:defRPr sz="1800" spc="0"/>
            </a:pPr>
            <a:r>
              <a:rPr lang="en-US" sz="1680" b="1"/>
              <a:t>au Pakistan, 1970-2018</a:t>
            </a:r>
          </a:p>
        </c:rich>
      </c:tx>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6.3530594488513406E-2"/>
          <c:y val="0.115933821654452"/>
          <c:w val="0.92146165401320901"/>
          <c:h val="0.69033970423277702"/>
        </c:manualLayout>
      </c:layout>
      <c:barChart>
        <c:barDir val="col"/>
        <c:grouping val="clustered"/>
        <c:varyColors val="0"/>
        <c:ser>
          <c:idx val="0"/>
          <c:order val="0"/>
          <c:tx>
            <c:v>D1</c:v>
          </c:tx>
          <c:spPr>
            <a:solidFill>
              <a:schemeClr val="accent5">
                <a:lumMod val="20000"/>
                <a:lumOff val="80000"/>
              </a:schemeClr>
            </a:solidFill>
            <a:ln>
              <a:solidFill>
                <a:schemeClr val="accent5">
                  <a:lumMod val="20000"/>
                  <a:lumOff val="80000"/>
                </a:schemeClr>
              </a:solid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r_ppp_dinc!$B$2:$J$2</c15:sqref>
                  </c15:fullRef>
                </c:ext>
              </c:extLst>
              <c:f>r_ppp_dinc!$C$2:$J$2</c:f>
              <c:numCache>
                <c:formatCode>General</c:formatCode>
                <c:ptCount val="8"/>
                <c:pt idx="0">
                  <c:v>0.44355574250221252</c:v>
                </c:pt>
                <c:pt idx="1">
                  <c:v>0.74516326189041138</c:v>
                </c:pt>
                <c:pt idx="2">
                  <c:v>0.46839410066604614</c:v>
                </c:pt>
                <c:pt idx="3">
                  <c:v>0.29501119256019592</c:v>
                </c:pt>
                <c:pt idx="4">
                  <c:v>0.29807019233703613</c:v>
                </c:pt>
                <c:pt idx="5">
                  <c:v>0.33788108825683594</c:v>
                </c:pt>
                <c:pt idx="6">
                  <c:v>0.20385025441646576</c:v>
                </c:pt>
                <c:pt idx="7">
                  <c:v>0.20472228527069092</c:v>
                </c:pt>
              </c:numCache>
            </c:numRef>
          </c:val>
          <c:extLst xmlns:c16r2="http://schemas.microsoft.com/office/drawing/2015/06/chart">
            <c:ext xmlns:c16="http://schemas.microsoft.com/office/drawing/2014/chart" uri="{C3380CC4-5D6E-409C-BE32-E72D297353CC}">
              <c16:uniqueId val="{00000004-30ED-4A4F-95CA-E8FBF583A4D3}"/>
            </c:ext>
          </c:extLst>
        </c:ser>
        <c:ser>
          <c:idx val="1"/>
          <c:order val="1"/>
          <c:tx>
            <c:v>D2</c:v>
          </c:tx>
          <c:spPr>
            <a:solidFill>
              <a:schemeClr val="accent5">
                <a:lumMod val="60000"/>
                <a:lumOff val="40000"/>
              </a:schemeClr>
            </a:solidFill>
            <a:ln>
              <a:solidFill>
                <a:schemeClr val="accent5">
                  <a:lumMod val="60000"/>
                  <a:lumOff val="40000"/>
                </a:schemeClr>
              </a:solid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r_ppp_dinc!$B$3:$J$3</c15:sqref>
                  </c15:fullRef>
                </c:ext>
              </c:extLst>
              <c:f>r_ppp_dinc!$C$3:$J$3</c:f>
              <c:numCache>
                <c:formatCode>General</c:formatCode>
                <c:ptCount val="8"/>
                <c:pt idx="0">
                  <c:v>0.43193349242210388</c:v>
                </c:pt>
                <c:pt idx="1">
                  <c:v>0.6733163595199585</c:v>
                </c:pt>
                <c:pt idx="2">
                  <c:v>0.42762598395347595</c:v>
                </c:pt>
                <c:pt idx="3">
                  <c:v>0.29501119256019592</c:v>
                </c:pt>
                <c:pt idx="4">
                  <c:v>0.29807019233703613</c:v>
                </c:pt>
                <c:pt idx="5">
                  <c:v>0.34650802612304688</c:v>
                </c:pt>
                <c:pt idx="6">
                  <c:v>0.20008812844753265</c:v>
                </c:pt>
                <c:pt idx="7">
                  <c:v>0.18600437045097351</c:v>
                </c:pt>
              </c:numCache>
            </c:numRef>
          </c:val>
          <c:extLst xmlns:c16r2="http://schemas.microsoft.com/office/drawing/2015/06/chart">
            <c:ext xmlns:c16="http://schemas.microsoft.com/office/drawing/2014/chart" uri="{C3380CC4-5D6E-409C-BE32-E72D297353CC}">
              <c16:uniqueId val="{00000000-89D8-4B5D-83F1-2B94346E6D6E}"/>
            </c:ext>
          </c:extLst>
        </c:ser>
        <c:ser>
          <c:idx val="2"/>
          <c:order val="2"/>
          <c:tx>
            <c:v>D3</c:v>
          </c:tx>
          <c:spPr>
            <a:solidFill>
              <a:schemeClr val="accent5"/>
            </a:solidFill>
            <a:ln>
              <a:solidFill>
                <a:schemeClr val="accent5"/>
              </a:solid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r_ppp_dinc!$B$4:$J$4</c15:sqref>
                  </c15:fullRef>
                </c:ext>
              </c:extLst>
              <c:f>r_ppp_dinc!$C$4:$J$4</c:f>
              <c:numCache>
                <c:formatCode>General</c:formatCode>
                <c:ptCount val="8"/>
                <c:pt idx="0">
                  <c:v>0.40811368823051453</c:v>
                </c:pt>
                <c:pt idx="1">
                  <c:v>0.607033371925354</c:v>
                </c:pt>
                <c:pt idx="2">
                  <c:v>0.40799528360366821</c:v>
                </c:pt>
                <c:pt idx="3">
                  <c:v>0.29501119256019592</c:v>
                </c:pt>
                <c:pt idx="4">
                  <c:v>0.29807019233703613</c:v>
                </c:pt>
                <c:pt idx="5">
                  <c:v>0.34771761298179626</c:v>
                </c:pt>
                <c:pt idx="6">
                  <c:v>0.17158058285713196</c:v>
                </c:pt>
                <c:pt idx="7">
                  <c:v>0.15627871453762054</c:v>
                </c:pt>
              </c:numCache>
            </c:numRef>
          </c:val>
          <c:extLst xmlns:c16r2="http://schemas.microsoft.com/office/drawing/2015/06/chart">
            <c:ext xmlns:c16="http://schemas.microsoft.com/office/drawing/2014/chart" uri="{C3380CC4-5D6E-409C-BE32-E72D297353CC}">
              <c16:uniqueId val="{00000001-89D8-4B5D-83F1-2B94346E6D6E}"/>
            </c:ext>
          </c:extLst>
        </c:ser>
        <c:ser>
          <c:idx val="3"/>
          <c:order val="3"/>
          <c:tx>
            <c:v>D4</c:v>
          </c:tx>
          <c:spPr>
            <a:solidFill>
              <a:schemeClr val="accent6">
                <a:lumMod val="20000"/>
                <a:lumOff val="80000"/>
              </a:schemeClr>
            </a:solidFill>
            <a:ln>
              <a:solidFill>
                <a:schemeClr val="accent6">
                  <a:lumMod val="20000"/>
                  <a:lumOff val="80000"/>
                </a:schemeClr>
              </a:solid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r_ppp_dinc!$B$5:$J$5</c15:sqref>
                  </c15:fullRef>
                </c:ext>
              </c:extLst>
              <c:f>r_ppp_dinc!$C$5:$J$5</c:f>
              <c:numCache>
                <c:formatCode>General</c:formatCode>
                <c:ptCount val="8"/>
                <c:pt idx="0">
                  <c:v>0.40811368823051453</c:v>
                </c:pt>
                <c:pt idx="1">
                  <c:v>0.607033371925354</c:v>
                </c:pt>
                <c:pt idx="2">
                  <c:v>0.40799528360366821</c:v>
                </c:pt>
                <c:pt idx="3">
                  <c:v>0.27307912707328796</c:v>
                </c:pt>
                <c:pt idx="4">
                  <c:v>0.29807019233703613</c:v>
                </c:pt>
                <c:pt idx="5">
                  <c:v>0.34771761298179626</c:v>
                </c:pt>
                <c:pt idx="6">
                  <c:v>0.16905689239501953</c:v>
                </c:pt>
                <c:pt idx="7">
                  <c:v>0.14977309107780457</c:v>
                </c:pt>
              </c:numCache>
            </c:numRef>
          </c:val>
          <c:extLst xmlns:c16r2="http://schemas.microsoft.com/office/drawing/2015/06/chart">
            <c:ext xmlns:c16="http://schemas.microsoft.com/office/drawing/2014/chart" uri="{C3380CC4-5D6E-409C-BE32-E72D297353CC}">
              <c16:uniqueId val="{00000000-1EF9-4363-B4D2-1B466332E6AC}"/>
            </c:ext>
          </c:extLst>
        </c:ser>
        <c:ser>
          <c:idx val="4"/>
          <c:order val="4"/>
          <c:tx>
            <c:v>D5</c:v>
          </c:tx>
          <c:spPr>
            <a:solidFill>
              <a:schemeClr val="accent6">
                <a:lumMod val="60000"/>
                <a:lumOff val="40000"/>
              </a:schemeClr>
            </a:solidFill>
            <a:ln>
              <a:solidFill>
                <a:schemeClr val="accent6">
                  <a:lumMod val="60000"/>
                  <a:lumOff val="40000"/>
                </a:schemeClr>
              </a:solid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r_ppp_dinc!$B$6:$J$6</c15:sqref>
                  </c15:fullRef>
                </c:ext>
              </c:extLst>
              <c:f>r_ppp_dinc!$C$6:$J$6</c:f>
              <c:numCache>
                <c:formatCode>General</c:formatCode>
                <c:ptCount val="8"/>
                <c:pt idx="0">
                  <c:v>0.39449885487556458</c:v>
                </c:pt>
                <c:pt idx="1">
                  <c:v>0.60513103008270264</c:v>
                </c:pt>
                <c:pt idx="2">
                  <c:v>0.3996334969997406</c:v>
                </c:pt>
                <c:pt idx="3">
                  <c:v>0.24180573225021362</c:v>
                </c:pt>
                <c:pt idx="4">
                  <c:v>0.25657469034194946</c:v>
                </c:pt>
                <c:pt idx="5">
                  <c:v>0.33882996439933777</c:v>
                </c:pt>
                <c:pt idx="6">
                  <c:v>0.14208734035491943</c:v>
                </c:pt>
                <c:pt idx="7">
                  <c:v>9.8861277103424072E-2</c:v>
                </c:pt>
              </c:numCache>
            </c:numRef>
          </c:val>
          <c:extLst xmlns:c16r2="http://schemas.microsoft.com/office/drawing/2015/06/chart">
            <c:ext xmlns:c16="http://schemas.microsoft.com/office/drawing/2014/chart" uri="{C3380CC4-5D6E-409C-BE32-E72D297353CC}">
              <c16:uniqueId val="{00000001-1EF9-4363-B4D2-1B466332E6AC}"/>
            </c:ext>
          </c:extLst>
        </c:ser>
        <c:ser>
          <c:idx val="5"/>
          <c:order val="5"/>
          <c:tx>
            <c:v>D6</c:v>
          </c:tx>
          <c:spPr>
            <a:solidFill>
              <a:schemeClr val="accent6"/>
            </a:solidFill>
            <a:ln>
              <a:solidFill>
                <a:schemeClr val="accent6"/>
              </a:solid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r_ppp_dinc!$B$7:$J$7</c15:sqref>
                  </c15:fullRef>
                </c:ext>
              </c:extLst>
              <c:f>r_ppp_dinc!$C$7:$J$7</c:f>
              <c:numCache>
                <c:formatCode>General</c:formatCode>
                <c:ptCount val="8"/>
                <c:pt idx="0">
                  <c:v>0.34601020812988281</c:v>
                </c:pt>
                <c:pt idx="1">
                  <c:v>0.59121072292327881</c:v>
                </c:pt>
                <c:pt idx="2">
                  <c:v>0.3870428204536438</c:v>
                </c:pt>
                <c:pt idx="3">
                  <c:v>0.24180573225021362</c:v>
                </c:pt>
                <c:pt idx="4">
                  <c:v>0.24362388253211975</c:v>
                </c:pt>
                <c:pt idx="5">
                  <c:v>0.33768519759178162</c:v>
                </c:pt>
                <c:pt idx="6">
                  <c:v>0.14208734035491943</c:v>
                </c:pt>
                <c:pt idx="7">
                  <c:v>9.8861277103424072E-2</c:v>
                </c:pt>
              </c:numCache>
            </c:numRef>
          </c:val>
          <c:extLst xmlns:c16r2="http://schemas.microsoft.com/office/drawing/2015/06/chart">
            <c:ext xmlns:c16="http://schemas.microsoft.com/office/drawing/2014/chart" uri="{C3380CC4-5D6E-409C-BE32-E72D297353CC}">
              <c16:uniqueId val="{00000002-1EF9-4363-B4D2-1B466332E6AC}"/>
            </c:ext>
          </c:extLst>
        </c:ser>
        <c:ser>
          <c:idx val="6"/>
          <c:order val="6"/>
          <c:tx>
            <c:v>D7</c:v>
          </c:tx>
          <c:spPr>
            <a:solidFill>
              <a:schemeClr val="accent2">
                <a:lumMod val="60000"/>
                <a:lumOff val="40000"/>
              </a:schemeClr>
            </a:solidFill>
            <a:ln>
              <a:solidFill>
                <a:schemeClr val="accent2">
                  <a:lumMod val="60000"/>
                  <a:lumOff val="40000"/>
                </a:schemeClr>
              </a:solid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r_ppp_dinc!$B$8:$J$8</c15:sqref>
                  </c15:fullRef>
                </c:ext>
              </c:extLst>
              <c:f>r_ppp_dinc!$C$8:$J$8</c:f>
              <c:numCache>
                <c:formatCode>General</c:formatCode>
                <c:ptCount val="8"/>
                <c:pt idx="0">
                  <c:v>0.34601020812988281</c:v>
                </c:pt>
                <c:pt idx="1">
                  <c:v>0.59121072292327881</c:v>
                </c:pt>
                <c:pt idx="2">
                  <c:v>0.3870428204536438</c:v>
                </c:pt>
                <c:pt idx="3">
                  <c:v>0.22937577962875366</c:v>
                </c:pt>
                <c:pt idx="4">
                  <c:v>0.24362388253211975</c:v>
                </c:pt>
                <c:pt idx="5">
                  <c:v>0.33768519759178162</c:v>
                </c:pt>
                <c:pt idx="6">
                  <c:v>0.14208734035491943</c:v>
                </c:pt>
                <c:pt idx="7">
                  <c:v>0.11978926509618759</c:v>
                </c:pt>
              </c:numCache>
            </c:numRef>
          </c:val>
          <c:extLst xmlns:c16r2="http://schemas.microsoft.com/office/drawing/2015/06/chart">
            <c:ext xmlns:c16="http://schemas.microsoft.com/office/drawing/2014/chart" uri="{C3380CC4-5D6E-409C-BE32-E72D297353CC}">
              <c16:uniqueId val="{00000003-1EF9-4363-B4D2-1B466332E6AC}"/>
            </c:ext>
          </c:extLst>
        </c:ser>
        <c:ser>
          <c:idx val="7"/>
          <c:order val="7"/>
          <c:tx>
            <c:v>D8</c:v>
          </c:tx>
          <c:spPr>
            <a:solidFill>
              <a:schemeClr val="accent2"/>
            </a:solidFill>
            <a:ln>
              <a:solidFill>
                <a:schemeClr val="accent2"/>
              </a:solid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r_ppp_dinc!$B$9:$J$9</c15:sqref>
                  </c15:fullRef>
                </c:ext>
              </c:extLst>
              <c:f>r_ppp_dinc!$C$9:$J$9</c:f>
              <c:numCache>
                <c:formatCode>General</c:formatCode>
                <c:ptCount val="8"/>
                <c:pt idx="0">
                  <c:v>0.3568325936794281</c:v>
                </c:pt>
                <c:pt idx="1">
                  <c:v>0.58669507503509521</c:v>
                </c:pt>
                <c:pt idx="2">
                  <c:v>0.36897191405296326</c:v>
                </c:pt>
                <c:pt idx="3">
                  <c:v>0.21013282239437103</c:v>
                </c:pt>
                <c:pt idx="4">
                  <c:v>0.24362388253211975</c:v>
                </c:pt>
                <c:pt idx="5">
                  <c:v>0.2714068591594696</c:v>
                </c:pt>
                <c:pt idx="6">
                  <c:v>0.12582990527153015</c:v>
                </c:pt>
                <c:pt idx="7">
                  <c:v>0.12193366885185242</c:v>
                </c:pt>
              </c:numCache>
            </c:numRef>
          </c:val>
          <c:extLst xmlns:c16r2="http://schemas.microsoft.com/office/drawing/2015/06/chart">
            <c:ext xmlns:c16="http://schemas.microsoft.com/office/drawing/2014/chart" uri="{C3380CC4-5D6E-409C-BE32-E72D297353CC}">
              <c16:uniqueId val="{00000004-1EF9-4363-B4D2-1B466332E6AC}"/>
            </c:ext>
          </c:extLst>
        </c:ser>
        <c:ser>
          <c:idx val="8"/>
          <c:order val="8"/>
          <c:tx>
            <c:v>D9</c:v>
          </c:tx>
          <c:spPr>
            <a:solidFill>
              <a:srgbClr val="FF0000"/>
            </a:solidFill>
            <a:ln>
              <a:solidFill>
                <a:srgbClr val="FF0000"/>
              </a:solid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r_ppp_dinc!$B$10:$J$10</c15:sqref>
                  </c15:fullRef>
                </c:ext>
              </c:extLst>
              <c:f>r_ppp_dinc!$C$10:$J$10</c:f>
              <c:numCache>
                <c:formatCode>General</c:formatCode>
                <c:ptCount val="8"/>
                <c:pt idx="0">
                  <c:v>0.35488975048065186</c:v>
                </c:pt>
                <c:pt idx="1">
                  <c:v>0.55800789594650269</c:v>
                </c:pt>
                <c:pt idx="2">
                  <c:v>0.33530458807945251</c:v>
                </c:pt>
                <c:pt idx="3">
                  <c:v>0.20032231509685516</c:v>
                </c:pt>
                <c:pt idx="4">
                  <c:v>0.24344141781330109</c:v>
                </c:pt>
                <c:pt idx="5">
                  <c:v>0.26686567068099976</c:v>
                </c:pt>
                <c:pt idx="6">
                  <c:v>0.12528495490550995</c:v>
                </c:pt>
                <c:pt idx="7">
                  <c:v>8.4415517747402191E-2</c:v>
                </c:pt>
              </c:numCache>
            </c:numRef>
          </c:val>
          <c:extLst xmlns:c16r2="http://schemas.microsoft.com/office/drawing/2015/06/chart">
            <c:ext xmlns:c16="http://schemas.microsoft.com/office/drawing/2014/chart" uri="{C3380CC4-5D6E-409C-BE32-E72D297353CC}">
              <c16:uniqueId val="{00000005-1EF9-4363-B4D2-1B466332E6AC}"/>
            </c:ext>
          </c:extLst>
        </c:ser>
        <c:ser>
          <c:idx val="9"/>
          <c:order val="9"/>
          <c:tx>
            <c:v>D10</c:v>
          </c:tx>
          <c:spPr>
            <a:solidFill>
              <a:schemeClr val="tx1"/>
            </a:solidFill>
            <a:ln>
              <a:solidFill>
                <a:sysClr val="windowText" lastClr="000000"/>
              </a:solidFill>
            </a:ln>
            <a:effectLst/>
          </c:spPr>
          <c:invertIfNegative val="0"/>
          <c:cat>
            <c:strRef>
              <c:extLst>
                <c:ext xmlns:c15="http://schemas.microsoft.com/office/drawing/2012/chart" uri="{02D57815-91ED-43cb-92C2-25804820EDAC}">
                  <c15:fullRef>
                    <c15:sqref>r_ppp_dinc!$B$1:$J$1</c15:sqref>
                  </c15:fullRef>
                </c:ext>
              </c:extLst>
              <c:f>r_ppp_dinc!$C$1:$J$1</c:f>
              <c:strCache>
                <c:ptCount val="8"/>
                <c:pt idx="0">
                  <c:v>1970</c:v>
                </c:pt>
                <c:pt idx="1">
                  <c:v>1977</c:v>
                </c:pt>
                <c:pt idx="2">
                  <c:v>1988</c:v>
                </c:pt>
                <c:pt idx="3">
                  <c:v>1997</c:v>
                </c:pt>
                <c:pt idx="4">
                  <c:v>2002</c:v>
                </c:pt>
                <c:pt idx="5">
                  <c:v>2008</c:v>
                </c:pt>
                <c:pt idx="6">
                  <c:v>2013</c:v>
                </c:pt>
                <c:pt idx="7">
                  <c:v>2018</c:v>
                </c:pt>
              </c:strCache>
            </c:strRef>
          </c:cat>
          <c:val>
            <c:numRef>
              <c:extLst>
                <c:ext xmlns:c15="http://schemas.microsoft.com/office/drawing/2012/chart" uri="{02D57815-91ED-43cb-92C2-25804820EDAC}">
                  <c15:fullRef>
                    <c15:sqref>r_ppp_dinc!$B$11:$J$11</c15:sqref>
                  </c15:fullRef>
                </c:ext>
              </c:extLst>
              <c:f>r_ppp_dinc!$C$11:$J$11</c:f>
              <c:numCache>
                <c:formatCode>General</c:formatCode>
                <c:ptCount val="8"/>
                <c:pt idx="0">
                  <c:v>0.31351971626281738</c:v>
                </c:pt>
                <c:pt idx="1">
                  <c:v>0.4946492612361908</c:v>
                </c:pt>
                <c:pt idx="2">
                  <c:v>0.31196656823158264</c:v>
                </c:pt>
                <c:pt idx="3">
                  <c:v>0.15117879211902618</c:v>
                </c:pt>
                <c:pt idx="4">
                  <c:v>0.20455138385295868</c:v>
                </c:pt>
                <c:pt idx="5">
                  <c:v>0.17673905193805695</c:v>
                </c:pt>
                <c:pt idx="6">
                  <c:v>0.10075309872627258</c:v>
                </c:pt>
                <c:pt idx="7">
                  <c:v>8.6133293807506561E-2</c:v>
                </c:pt>
              </c:numCache>
            </c:numRef>
          </c:val>
          <c:extLst xmlns:c16r2="http://schemas.microsoft.com/office/drawing/2015/06/chart">
            <c:ext xmlns:c16="http://schemas.microsoft.com/office/drawing/2014/chart" uri="{C3380CC4-5D6E-409C-BE32-E72D297353CC}">
              <c16:uniqueId val="{00000006-1EF9-4363-B4D2-1B466332E6AC}"/>
            </c:ext>
          </c:extLst>
        </c:ser>
        <c:dLbls>
          <c:showLegendKey val="0"/>
          <c:showVal val="0"/>
          <c:showCatName val="0"/>
          <c:showSerName val="0"/>
          <c:showPercent val="0"/>
          <c:showBubbleSize val="0"/>
        </c:dLbls>
        <c:gapWidth val="219"/>
        <c:overlap val="-27"/>
        <c:axId val="1007694496"/>
        <c:axId val="1007696128"/>
      </c:barChart>
      <c:catAx>
        <c:axId val="100769449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7696128"/>
        <c:crosses val="autoZero"/>
        <c:auto val="1"/>
        <c:lblAlgn val="ctr"/>
        <c:lblOffset val="100"/>
        <c:noMultiLvlLbl val="0"/>
      </c:catAx>
      <c:valAx>
        <c:axId val="1007696128"/>
        <c:scaling>
          <c:orientation val="minMax"/>
          <c:max val="0.8"/>
          <c:min val="0"/>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7694496"/>
        <c:crosses val="autoZero"/>
        <c:crossBetween val="between"/>
        <c:majorUnit val="0.1"/>
      </c:valAx>
      <c:spPr>
        <a:solidFill>
          <a:schemeClr val="bg1"/>
        </a:solidFill>
        <a:ln>
          <a:solidFill>
            <a:sysClr val="windowText" lastClr="000000"/>
          </a:solidFill>
        </a:ln>
        <a:effectLst/>
      </c:spPr>
    </c:plotArea>
    <c:legend>
      <c:legendPos val="b"/>
      <c:layout>
        <c:manualLayout>
          <c:xMode val="edge"/>
          <c:yMode val="edge"/>
          <c:x val="0.32569024559181098"/>
          <c:y val="0.13163134397968501"/>
          <c:w val="0.65106196186912202"/>
          <c:h val="0.114093171808709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10.8 - Vote PPP et revenu au</a:t>
            </a:r>
            <a:r>
              <a:rPr lang="en-US" b="1" baseline="0"/>
              <a:t> Pakistan, 1970-2018</a:t>
            </a:r>
            <a:endParaRPr lang="en-US" b="1"/>
          </a:p>
        </c:rich>
      </c:tx>
      <c:layout/>
      <c:overlay val="0"/>
      <c:spPr>
        <a:noFill/>
        <a:ln>
          <a:noFill/>
        </a:ln>
        <a:effectLst/>
      </c:spPr>
    </c:title>
    <c:autoTitleDeleted val="0"/>
    <c:plotArea>
      <c:layout>
        <c:manualLayout>
          <c:layoutTarget val="inner"/>
          <c:xMode val="edge"/>
          <c:yMode val="edge"/>
          <c:x val="4.6193808237913601E-2"/>
          <c:y val="9.4270294869828894E-2"/>
          <c:w val="0.92430510272488198"/>
          <c:h val="0.67108249799505604"/>
        </c:manualLayout>
      </c:layout>
      <c:scatterChart>
        <c:scatterStyle val="lineMarker"/>
        <c:varyColors val="0"/>
        <c:ser>
          <c:idx val="0"/>
          <c:order val="0"/>
          <c:tx>
            <c:v>Différence entre (% des 10 % les plus aisés) et (% des 90 % les moins aisés) votant PPP</c:v>
          </c:tx>
          <c:spPr>
            <a:ln w="38100" cap="rnd">
              <a:solidFill>
                <a:schemeClr val="accent5"/>
              </a:solidFill>
              <a:round/>
            </a:ln>
            <a:effectLst/>
          </c:spPr>
          <c:marker>
            <c:symbol val="circle"/>
            <c:size val="10"/>
            <c:spPr>
              <a:solidFill>
                <a:schemeClr val="accent5"/>
              </a:solidFill>
              <a:ln w="9525">
                <a:solidFill>
                  <a:schemeClr val="accent5"/>
                </a:solidFill>
              </a:ln>
              <a:effectLst/>
            </c:spPr>
          </c:marker>
          <c:xVal>
            <c:numRef>
              <c:f>r_ppp_dinc10!$A$2:$A$11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r_ppp_dinc10!$B$2:$B$11</c:f>
              <c:numCache>
                <c:formatCode>General</c:formatCode>
                <c:ptCount val="10"/>
                <c:pt idx="0">
                  <c:v>-8.3992118835449219</c:v>
                </c:pt>
                <c:pt idx="1">
                  <c:v>-12.138411521911621</c:v>
                </c:pt>
                <c:pt idx="2">
                  <c:v>-9.0106468200683594</c:v>
                </c:pt>
                <c:pt idx="3">
                  <c:v>-8.8073539733886719</c:v>
                </c:pt>
                <c:pt idx="4">
                  <c:v>-6.274744987487793</c:v>
                </c:pt>
                <c:pt idx="5">
                  <c:v>-14.832168579101562</c:v>
                </c:pt>
                <c:pt idx="6">
                  <c:v>-5.7334909439086914</c:v>
                </c:pt>
                <c:pt idx="7">
                  <c:v>-4.8782744407653809</c:v>
                </c:pt>
              </c:numCache>
            </c:numRef>
          </c:yVal>
          <c:smooth val="0"/>
          <c:extLst xmlns:c16r2="http://schemas.microsoft.com/office/drawing/2015/06/chart">
            <c:ext xmlns:c16="http://schemas.microsoft.com/office/drawing/2014/chart" uri="{C3380CC4-5D6E-409C-BE32-E72D297353CC}">
              <c16:uniqueId val="{00000004-F8AB-4F2C-995D-082C5A6CDD15}"/>
            </c:ext>
          </c:extLst>
        </c:ser>
        <c:ser>
          <c:idx val="1"/>
          <c:order val="1"/>
          <c:tx>
            <c:v>Après contrôles pour région, langue</c:v>
          </c:tx>
          <c:spPr>
            <a:ln w="38100" cap="rnd">
              <a:solidFill>
                <a:srgbClr val="FF0000"/>
              </a:solidFill>
              <a:round/>
            </a:ln>
            <a:effectLst/>
          </c:spPr>
          <c:marker>
            <c:symbol val="square"/>
            <c:size val="9"/>
            <c:spPr>
              <a:solidFill>
                <a:srgbClr val="FF0000"/>
              </a:solidFill>
              <a:ln w="9525">
                <a:solidFill>
                  <a:srgbClr val="FF0000"/>
                </a:solidFill>
              </a:ln>
              <a:effectLst/>
            </c:spPr>
          </c:marker>
          <c:xVal>
            <c:numRef>
              <c:f>r_ppp_dinc10!$A$2:$A$11</c:f>
              <c:numCache>
                <c:formatCode>General</c:formatCode>
                <c:ptCount val="10"/>
                <c:pt idx="0">
                  <c:v>1970</c:v>
                </c:pt>
                <c:pt idx="1">
                  <c:v>1977</c:v>
                </c:pt>
                <c:pt idx="2">
                  <c:v>1988</c:v>
                </c:pt>
                <c:pt idx="3">
                  <c:v>1997</c:v>
                </c:pt>
                <c:pt idx="4">
                  <c:v>2002</c:v>
                </c:pt>
                <c:pt idx="5">
                  <c:v>2008</c:v>
                </c:pt>
                <c:pt idx="6">
                  <c:v>2013</c:v>
                </c:pt>
                <c:pt idx="7">
                  <c:v>2018</c:v>
                </c:pt>
              </c:numCache>
              <c:extLst xmlns:c16r2="http://schemas.microsoft.com/office/drawing/2015/06/chart" xmlns:c15="http://schemas.microsoft.com/office/drawing/2012/chart"/>
            </c:numRef>
          </c:xVal>
          <c:yVal>
            <c:numRef>
              <c:f>r_ppp_dinc10!$C$2:$C$11</c:f>
              <c:numCache>
                <c:formatCode>General</c:formatCode>
                <c:ptCount val="10"/>
                <c:pt idx="0">
                  <c:v>-6.6600189208984375</c:v>
                </c:pt>
                <c:pt idx="1">
                  <c:v>-7.8470110893249512</c:v>
                </c:pt>
                <c:pt idx="2">
                  <c:v>-2.8088200092315674</c:v>
                </c:pt>
                <c:pt idx="3">
                  <c:v>-3.7344753742218018</c:v>
                </c:pt>
                <c:pt idx="4">
                  <c:v>-4.9036035537719727</c:v>
                </c:pt>
                <c:pt idx="5">
                  <c:v>-4.660954475402832</c:v>
                </c:pt>
                <c:pt idx="6">
                  <c:v>-1.2758400440216064</c:v>
                </c:pt>
                <c:pt idx="7">
                  <c:v>-0.19920852780342102</c:v>
                </c:pt>
              </c:numCache>
              <c:extLst xmlns:c16r2="http://schemas.microsoft.com/office/drawing/2015/06/chart" xmlns:c15="http://schemas.microsoft.com/office/drawing/2012/chart"/>
            </c:numRef>
          </c:yVal>
          <c:smooth val="0"/>
          <c:extLst xmlns:c16r2="http://schemas.microsoft.com/office/drawing/2015/06/chart" xmlns:c15="http://schemas.microsoft.com/office/drawing/2012/chart">
            <c:ext xmlns:c16="http://schemas.microsoft.com/office/drawing/2014/chart" uri="{C3380CC4-5D6E-409C-BE32-E72D297353CC}">
              <c16:uniqueId val="{00000006-F8AB-4F2C-995D-082C5A6CDD15}"/>
            </c:ext>
          </c:extLst>
        </c:ser>
        <c:ser>
          <c:idx val="2"/>
          <c:order val="2"/>
          <c:tx>
            <c:v>Après contrôles pour région, langue, rural/urbain, religion, âge, genre</c:v>
          </c:tx>
          <c:spPr>
            <a:ln w="38100" cap="rnd">
              <a:solidFill>
                <a:schemeClr val="accent6"/>
              </a:solidFill>
              <a:round/>
            </a:ln>
            <a:effectLst/>
          </c:spPr>
          <c:marker>
            <c:symbol val="triangle"/>
            <c:size val="11"/>
            <c:spPr>
              <a:solidFill>
                <a:schemeClr val="accent6"/>
              </a:solidFill>
              <a:ln w="9525">
                <a:solidFill>
                  <a:schemeClr val="accent6"/>
                </a:solidFill>
              </a:ln>
              <a:effectLst/>
            </c:spPr>
          </c:marker>
          <c:xVal>
            <c:numRef>
              <c:f>r_ppp_dinc10!$A$2:$A$11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r_ppp_dinc10!$D$2:$D$11</c:f>
              <c:numCache>
                <c:formatCode>General</c:formatCode>
                <c:ptCount val="10"/>
                <c:pt idx="0">
                  <c:v>-5.8935518264770508</c:v>
                </c:pt>
                <c:pt idx="1">
                  <c:v>-7.2282304763793945</c:v>
                </c:pt>
                <c:pt idx="2">
                  <c:v>-2.5035302639007568</c:v>
                </c:pt>
                <c:pt idx="3">
                  <c:v>-3.6509215831756592</c:v>
                </c:pt>
                <c:pt idx="4">
                  <c:v>-4.5738248825073242</c:v>
                </c:pt>
                <c:pt idx="5">
                  <c:v>-4.9349884986877441</c:v>
                </c:pt>
                <c:pt idx="6">
                  <c:v>-0.38126072287559509</c:v>
                </c:pt>
                <c:pt idx="7">
                  <c:v>0.55233240127563477</c:v>
                </c:pt>
              </c:numCache>
            </c:numRef>
          </c:yVal>
          <c:smooth val="0"/>
          <c:extLst xmlns:c16r2="http://schemas.microsoft.com/office/drawing/2015/06/chart">
            <c:ext xmlns:c16="http://schemas.microsoft.com/office/drawing/2014/chart" uri="{C3380CC4-5D6E-409C-BE32-E72D297353CC}">
              <c16:uniqueId val="{00000008-F8AB-4F2C-995D-082C5A6CDD15}"/>
            </c:ext>
          </c:extLst>
        </c:ser>
        <c:ser>
          <c:idx val="3"/>
          <c:order val="3"/>
          <c:tx>
            <c:strRef>
              <c:f>r_ppp_dinc10!$E$1</c:f>
              <c:strCache>
                <c:ptCount val="1"/>
                <c:pt idx="0">
                  <c:v>zero</c:v>
                </c:pt>
              </c:strCache>
            </c:strRef>
          </c:tx>
          <c:spPr>
            <a:ln w="28575">
              <a:solidFill>
                <a:sysClr val="windowText" lastClr="000000"/>
              </a:solidFill>
            </a:ln>
          </c:spPr>
          <c:marker>
            <c:symbol val="none"/>
          </c:marker>
          <c:xVal>
            <c:numRef>
              <c:f>r_ppp_dinc10!$A$2:$A$11</c:f>
              <c:numCache>
                <c:formatCode>General</c:formatCode>
                <c:ptCount val="10"/>
                <c:pt idx="0">
                  <c:v>1970</c:v>
                </c:pt>
                <c:pt idx="1">
                  <c:v>1977</c:v>
                </c:pt>
                <c:pt idx="2">
                  <c:v>1988</c:v>
                </c:pt>
                <c:pt idx="3">
                  <c:v>1997</c:v>
                </c:pt>
                <c:pt idx="4">
                  <c:v>2002</c:v>
                </c:pt>
                <c:pt idx="5">
                  <c:v>2008</c:v>
                </c:pt>
                <c:pt idx="6">
                  <c:v>2013</c:v>
                </c:pt>
                <c:pt idx="7">
                  <c:v>2018</c:v>
                </c:pt>
              </c:numCache>
            </c:numRef>
          </c:xVal>
          <c:yVal>
            <c:numRef>
              <c:f>r_ppp_dinc10!$E$2:$E$11</c:f>
              <c:numCache>
                <c:formatCode>General</c:formatCode>
                <c:ptCount val="10"/>
                <c:pt idx="0">
                  <c:v>0</c:v>
                </c:pt>
                <c:pt idx="1">
                  <c:v>0</c:v>
                </c:pt>
                <c:pt idx="2">
                  <c:v>0</c:v>
                </c:pt>
                <c:pt idx="3">
                  <c:v>0</c:v>
                </c:pt>
                <c:pt idx="4">
                  <c:v>0</c:v>
                </c:pt>
                <c:pt idx="5">
                  <c:v>0</c:v>
                </c:pt>
                <c:pt idx="6">
                  <c:v>0</c:v>
                </c:pt>
                <c:pt idx="7">
                  <c:v>0</c:v>
                </c:pt>
              </c:numCache>
            </c:numRef>
          </c:yVal>
          <c:smooth val="0"/>
          <c:extLst xmlns:c16r2="http://schemas.microsoft.com/office/drawing/2015/06/chart">
            <c:ext xmlns:c16="http://schemas.microsoft.com/office/drawing/2014/chart" uri="{C3380CC4-5D6E-409C-BE32-E72D297353CC}">
              <c16:uniqueId val="{00000000-91D8-4F47-B12E-2A067D2E141C}"/>
            </c:ext>
          </c:extLst>
        </c:ser>
        <c:dLbls>
          <c:showLegendKey val="0"/>
          <c:showVal val="0"/>
          <c:showCatName val="0"/>
          <c:showSerName val="0"/>
          <c:showPercent val="0"/>
          <c:showBubbleSize val="0"/>
        </c:dLbls>
        <c:axId val="1007696672"/>
        <c:axId val="1007698848"/>
        <c:extLst xmlns:c16r2="http://schemas.microsoft.com/office/drawing/2015/06/chart"/>
      </c:scatterChart>
      <c:valAx>
        <c:axId val="1007696672"/>
        <c:scaling>
          <c:orientation val="minMax"/>
          <c:max val="2018"/>
          <c:min val="197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7698848"/>
        <c:crosses val="autoZero"/>
        <c:crossBetween val="midCat"/>
        <c:majorUnit val="4"/>
      </c:valAx>
      <c:valAx>
        <c:axId val="1007698848"/>
        <c:scaling>
          <c:orientation val="minMax"/>
          <c:max val="8"/>
          <c:min val="-18"/>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7696672"/>
        <c:crosses val="autoZero"/>
        <c:crossBetween val="midCat"/>
        <c:majorUnit val="2"/>
      </c:valAx>
      <c:spPr>
        <a:ln>
          <a:solidFill>
            <a:sysClr val="windowText" lastClr="000000"/>
          </a:solidFill>
        </a:ln>
      </c:spPr>
    </c:plotArea>
    <c:legend>
      <c:legendPos val="b"/>
      <c:legendEntry>
        <c:idx val="3"/>
        <c:delete val="1"/>
      </c:legendEntry>
      <c:layout>
        <c:manualLayout>
          <c:xMode val="edge"/>
          <c:yMode val="edge"/>
          <c:x val="6.3788557167049398E-2"/>
          <c:y val="0.106463128492541"/>
          <c:w val="0.88581914713175303"/>
          <c:h val="0.16016297564104501"/>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span"/>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80" b="1"/>
              <a:t>Graphique 10.9 - Vote PTI,</a:t>
            </a:r>
            <a:r>
              <a:rPr lang="en-US" sz="1680" b="1" baseline="0"/>
              <a:t> revenu et diplôme </a:t>
            </a:r>
            <a:r>
              <a:rPr lang="en-US" sz="1680" b="1"/>
              <a:t>au Pakistan, 2013-2018</a:t>
            </a:r>
          </a:p>
        </c:rich>
      </c:tx>
      <c:layout/>
      <c:overlay val="0"/>
      <c:spPr>
        <a:noFill/>
        <a:ln>
          <a:noFill/>
        </a:ln>
        <a:effectLst/>
      </c:spPr>
    </c:title>
    <c:autoTitleDeleted val="0"/>
    <c:plotArea>
      <c:layout>
        <c:manualLayout>
          <c:layoutTarget val="inner"/>
          <c:xMode val="edge"/>
          <c:yMode val="edge"/>
          <c:x val="5.1221417821440997E-2"/>
          <c:y val="8.0220550444654995E-2"/>
          <c:w val="0.933770922572013"/>
          <c:h val="0.72185134612005397"/>
        </c:manualLayout>
      </c:layout>
      <c:barChart>
        <c:barDir val="col"/>
        <c:grouping val="clustered"/>
        <c:varyColors val="0"/>
        <c:ser>
          <c:idx val="0"/>
          <c:order val="0"/>
          <c:tx>
            <c:v>Différence entre (% des 10 % les plus diplômés) et (% des 90 % les moins diplômés) votant PTI</c:v>
          </c:tx>
          <c:spPr>
            <a:solidFill>
              <a:schemeClr val="accent5"/>
            </a:solidFill>
            <a:ln>
              <a:solidFill>
                <a:schemeClr val="accent5"/>
              </a:solidFill>
            </a:ln>
            <a:effectLst/>
          </c:spPr>
          <c:invertIfNegative val="0"/>
          <c:cat>
            <c:numRef>
              <c:f>r_pti_diff!$A$2:$A$3</c:f>
              <c:numCache>
                <c:formatCode>General</c:formatCode>
                <c:ptCount val="2"/>
                <c:pt idx="0">
                  <c:v>2013</c:v>
                </c:pt>
                <c:pt idx="1">
                  <c:v>2018</c:v>
                </c:pt>
              </c:numCache>
            </c:numRef>
          </c:cat>
          <c:val>
            <c:numRef>
              <c:f>r_pti_diff!$B$2:$B$3</c:f>
              <c:numCache>
                <c:formatCode>General</c:formatCode>
                <c:ptCount val="2"/>
                <c:pt idx="0">
                  <c:v>12.10820484161377</c:v>
                </c:pt>
                <c:pt idx="1">
                  <c:v>10.879287719726563</c:v>
                </c:pt>
              </c:numCache>
            </c:numRef>
          </c:val>
          <c:extLst xmlns:c16r2="http://schemas.microsoft.com/office/drawing/2015/06/chart">
            <c:ext xmlns:c16="http://schemas.microsoft.com/office/drawing/2014/chart" uri="{C3380CC4-5D6E-409C-BE32-E72D297353CC}">
              <c16:uniqueId val="{00000008-31D2-4151-AA6D-2DFE568C0098}"/>
            </c:ext>
          </c:extLst>
        </c:ser>
        <c:ser>
          <c:idx val="2"/>
          <c:order val="2"/>
          <c:tx>
            <c:v>Après contrôles pour région, langue, rural/urbain, religion, âge, genre, revenu</c:v>
          </c:tx>
          <c:spPr>
            <a:solidFill>
              <a:schemeClr val="accent5">
                <a:lumMod val="40000"/>
                <a:lumOff val="60000"/>
              </a:schemeClr>
            </a:solidFill>
            <a:ln>
              <a:solidFill>
                <a:schemeClr val="accent5">
                  <a:lumMod val="40000"/>
                  <a:lumOff val="60000"/>
                </a:schemeClr>
              </a:solidFill>
            </a:ln>
            <a:effectLst/>
          </c:spPr>
          <c:invertIfNegative val="0"/>
          <c:cat>
            <c:numRef>
              <c:f>r_pti_diff!$A$2:$A$3</c:f>
              <c:numCache>
                <c:formatCode>General</c:formatCode>
                <c:ptCount val="2"/>
                <c:pt idx="0">
                  <c:v>2013</c:v>
                </c:pt>
                <c:pt idx="1">
                  <c:v>2018</c:v>
                </c:pt>
              </c:numCache>
            </c:numRef>
          </c:cat>
          <c:val>
            <c:numRef>
              <c:f>r_pti_diff!$D$2:$D$3</c:f>
              <c:numCache>
                <c:formatCode>General</c:formatCode>
                <c:ptCount val="2"/>
                <c:pt idx="0">
                  <c:v>8.9843015670776367</c:v>
                </c:pt>
                <c:pt idx="1">
                  <c:v>11.416957855224609</c:v>
                </c:pt>
              </c:numCache>
            </c:numRef>
          </c:val>
          <c:extLst xmlns:c16r2="http://schemas.microsoft.com/office/drawing/2015/06/chart">
            <c:ext xmlns:c16="http://schemas.microsoft.com/office/drawing/2014/chart" uri="{C3380CC4-5D6E-409C-BE32-E72D297353CC}">
              <c16:uniqueId val="{0000000C-31D2-4151-AA6D-2DFE568C0098}"/>
            </c:ext>
          </c:extLst>
        </c:ser>
        <c:ser>
          <c:idx val="3"/>
          <c:order val="3"/>
          <c:tx>
            <c:v>Différence entre (% des 10 % les plus aisés) et (% des 90 % les moins aisés) votant PTI</c:v>
          </c:tx>
          <c:spPr>
            <a:solidFill>
              <a:schemeClr val="accent6"/>
            </a:solidFill>
            <a:ln>
              <a:solidFill>
                <a:schemeClr val="accent6"/>
              </a:solidFill>
            </a:ln>
            <a:effectLst/>
          </c:spPr>
          <c:invertIfNegative val="0"/>
          <c:cat>
            <c:numRef>
              <c:f>r_pti_diff!$A$2:$A$3</c:f>
              <c:numCache>
                <c:formatCode>General</c:formatCode>
                <c:ptCount val="2"/>
                <c:pt idx="0">
                  <c:v>2013</c:v>
                </c:pt>
                <c:pt idx="1">
                  <c:v>2018</c:v>
                </c:pt>
              </c:numCache>
            </c:numRef>
          </c:cat>
          <c:val>
            <c:numRef>
              <c:f>r_pti_diff!$E$2:$E$3</c:f>
              <c:numCache>
                <c:formatCode>General</c:formatCode>
                <c:ptCount val="2"/>
                <c:pt idx="0">
                  <c:v>10.000065803527832</c:v>
                </c:pt>
                <c:pt idx="1">
                  <c:v>8.7421483993530273</c:v>
                </c:pt>
              </c:numCache>
            </c:numRef>
          </c:val>
          <c:extLst xmlns:c16r2="http://schemas.microsoft.com/office/drawing/2015/06/chart">
            <c:ext xmlns:c16="http://schemas.microsoft.com/office/drawing/2014/chart" uri="{C3380CC4-5D6E-409C-BE32-E72D297353CC}">
              <c16:uniqueId val="{0000000E-31D2-4151-AA6D-2DFE568C0098}"/>
            </c:ext>
          </c:extLst>
        </c:ser>
        <c:ser>
          <c:idx val="5"/>
          <c:order val="5"/>
          <c:tx>
            <c:v>Après contrôles pour région, langue, rural/urbain, religion, âge, genre, diplôme</c:v>
          </c:tx>
          <c:spPr>
            <a:solidFill>
              <a:schemeClr val="accent6">
                <a:lumMod val="40000"/>
                <a:lumOff val="60000"/>
              </a:schemeClr>
            </a:solidFill>
            <a:ln>
              <a:solidFill>
                <a:schemeClr val="accent6">
                  <a:lumMod val="40000"/>
                  <a:lumOff val="60000"/>
                </a:schemeClr>
              </a:solidFill>
            </a:ln>
          </c:spPr>
          <c:invertIfNegative val="0"/>
          <c:cat>
            <c:numRef>
              <c:f>r_pti_diff!$A$2:$A$3</c:f>
              <c:numCache>
                <c:formatCode>General</c:formatCode>
                <c:ptCount val="2"/>
                <c:pt idx="0">
                  <c:v>2013</c:v>
                </c:pt>
                <c:pt idx="1">
                  <c:v>2018</c:v>
                </c:pt>
              </c:numCache>
            </c:numRef>
          </c:cat>
          <c:val>
            <c:numRef>
              <c:f>r_pti_diff!$G$2:$G$3</c:f>
              <c:numCache>
                <c:formatCode>General</c:formatCode>
                <c:ptCount val="2"/>
                <c:pt idx="0">
                  <c:v>6.5843725204467773</c:v>
                </c:pt>
                <c:pt idx="1">
                  <c:v>4.9336776733398437</c:v>
                </c:pt>
              </c:numCache>
            </c:numRef>
          </c:val>
          <c:extLst xmlns:c16r2="http://schemas.microsoft.com/office/drawing/2015/06/chart">
            <c:ext xmlns:c16="http://schemas.microsoft.com/office/drawing/2014/chart" uri="{C3380CC4-5D6E-409C-BE32-E72D297353CC}">
              <c16:uniqueId val="{00000012-31D2-4151-AA6D-2DFE568C0098}"/>
            </c:ext>
          </c:extLst>
        </c:ser>
        <c:ser>
          <c:idx val="6"/>
          <c:order val="6"/>
          <c:tx>
            <c:strRef>
              <c:f>r_pti_diff!$H$1</c:f>
              <c:strCache>
                <c:ptCount val="1"/>
                <c:pt idx="0">
                  <c:v>zero</c:v>
                </c:pt>
              </c:strCache>
            </c:strRef>
          </c:tx>
          <c:invertIfNegative val="0"/>
          <c:cat>
            <c:numRef>
              <c:f>r_pti_diff!$A$2:$A$3</c:f>
              <c:numCache>
                <c:formatCode>General</c:formatCode>
                <c:ptCount val="2"/>
                <c:pt idx="0">
                  <c:v>2013</c:v>
                </c:pt>
                <c:pt idx="1">
                  <c:v>2018</c:v>
                </c:pt>
              </c:numCache>
            </c:numRef>
          </c:cat>
          <c:val>
            <c:numRef>
              <c:f>r_pti_diff!$H$2:$H$3</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13-31D2-4151-AA6D-2DFE568C0098}"/>
            </c:ext>
          </c:extLst>
        </c:ser>
        <c:dLbls>
          <c:showLegendKey val="0"/>
          <c:showVal val="0"/>
          <c:showCatName val="0"/>
          <c:showSerName val="0"/>
          <c:showPercent val="0"/>
          <c:showBubbleSize val="0"/>
        </c:dLbls>
        <c:gapWidth val="219"/>
        <c:overlap val="-27"/>
        <c:axId val="1007697216"/>
        <c:axId val="1007701024"/>
        <c:extLst xmlns:c16r2="http://schemas.microsoft.com/office/drawing/2015/06/chart">
          <c:ext xmlns:c15="http://schemas.microsoft.com/office/drawing/2012/chart" uri="{02D57815-91ED-43cb-92C2-25804820EDAC}">
            <c15:filteredBarSeries>
              <c15:ser>
                <c:idx val="1"/>
                <c:order val="1"/>
                <c:tx>
                  <c:strRef>
                    <c:extLst xmlns:c16r2="http://schemas.microsoft.com/office/drawing/2015/06/chart">
                      <c:ext uri="{02D57815-91ED-43cb-92C2-25804820EDAC}">
                        <c15:formulaRef>
                          <c15:sqref>r_pti_diff!$C$1</c15:sqref>
                        </c15:formulaRef>
                      </c:ext>
                    </c:extLst>
                    <c:strCache>
                      <c:ptCount val="1"/>
                      <c:pt idx="0">
                        <c:v>votepti_deduc10_2</c:v>
                      </c:pt>
                    </c:strCache>
                  </c:strRef>
                </c:tx>
                <c:spPr>
                  <a:solidFill>
                    <a:schemeClr val="accent5">
                      <a:lumMod val="60000"/>
                      <a:lumOff val="40000"/>
                    </a:schemeClr>
                  </a:solidFill>
                  <a:ln>
                    <a:solidFill>
                      <a:schemeClr val="accent5">
                        <a:lumMod val="60000"/>
                        <a:lumOff val="40000"/>
                      </a:schemeClr>
                    </a:solidFill>
                  </a:ln>
                  <a:effectLst/>
                </c:spPr>
                <c:invertIfNegative val="0"/>
                <c:cat>
                  <c:numRef>
                    <c:extLst xmlns:c16r2="http://schemas.microsoft.com/office/drawing/2015/06/chart">
                      <c:ext uri="{02D57815-91ED-43cb-92C2-25804820EDAC}">
                        <c15:formulaRef>
                          <c15:sqref>r_pti_diff!$A$2:$A$3</c15:sqref>
                        </c15:formulaRef>
                      </c:ext>
                    </c:extLst>
                    <c:numCache>
                      <c:formatCode>General</c:formatCode>
                      <c:ptCount val="2"/>
                      <c:pt idx="0">
                        <c:v>2013</c:v>
                      </c:pt>
                      <c:pt idx="1">
                        <c:v>2018</c:v>
                      </c:pt>
                    </c:numCache>
                  </c:numRef>
                </c:cat>
                <c:val>
                  <c:numRef>
                    <c:extLst xmlns:c16r2="http://schemas.microsoft.com/office/drawing/2015/06/chart">
                      <c:ext uri="{02D57815-91ED-43cb-92C2-25804820EDAC}">
                        <c15:formulaRef>
                          <c15:sqref>r_pti_diff!$C$2:$C$3</c15:sqref>
                        </c15:formulaRef>
                      </c:ext>
                    </c:extLst>
                    <c:numCache>
                      <c:formatCode>General</c:formatCode>
                      <c:ptCount val="2"/>
                      <c:pt idx="0">
                        <c:v>10.639623641967773</c:v>
                      </c:pt>
                      <c:pt idx="1">
                        <c:v>12.336041450500488</c:v>
                      </c:pt>
                    </c:numCache>
                  </c:numRef>
                </c:val>
                <c:extLst xmlns:c16r2="http://schemas.microsoft.com/office/drawing/2015/06/chart">
                  <c:ext xmlns:c16="http://schemas.microsoft.com/office/drawing/2014/chart" uri="{C3380CC4-5D6E-409C-BE32-E72D297353CC}">
                    <c16:uniqueId val="{0000000A-31D2-4151-AA6D-2DFE568C0098}"/>
                  </c:ext>
                </c:extLst>
              </c15:ser>
            </c15:filteredBarSeries>
            <c15:filteredBarSeries>
              <c15:ser>
                <c:idx val="4"/>
                <c:order val="4"/>
                <c:tx>
                  <c:strRef>
                    <c:extLst xmlns:c16r2="http://schemas.microsoft.com/office/drawing/2015/06/chart" xmlns:c15="http://schemas.microsoft.com/office/drawing/2012/chart">
                      <c:ext xmlns:c15="http://schemas.microsoft.com/office/drawing/2012/chart" uri="{02D57815-91ED-43cb-92C2-25804820EDAC}">
                        <c15:formulaRef>
                          <c15:sqref>r_pti_diff!$F$1</c15:sqref>
                        </c15:formulaRef>
                      </c:ext>
                    </c:extLst>
                    <c:strCache>
                      <c:ptCount val="1"/>
                      <c:pt idx="0">
                        <c:v>votepti_dinc10_2</c:v>
                      </c:pt>
                    </c:strCache>
                  </c:strRef>
                </c:tx>
                <c:spPr>
                  <a:solidFill>
                    <a:srgbClr val="92D050"/>
                  </a:solidFill>
                  <a:ln>
                    <a:solidFill>
                      <a:srgbClr val="92D050"/>
                    </a:solidFill>
                  </a:ln>
                  <a:effectLst/>
                </c:spPr>
                <c:invertIfNegative val="0"/>
                <c:cat>
                  <c:numRef>
                    <c:extLst xmlns:c16r2="http://schemas.microsoft.com/office/drawing/2015/06/chart" xmlns:c15="http://schemas.microsoft.com/office/drawing/2012/chart">
                      <c:ext xmlns:c15="http://schemas.microsoft.com/office/drawing/2012/chart" uri="{02D57815-91ED-43cb-92C2-25804820EDAC}">
                        <c15:formulaRef>
                          <c15:sqref>r_pti_diff!$A$2:$A$3</c15:sqref>
                        </c15:formulaRef>
                      </c:ext>
                    </c:extLst>
                    <c:numCache>
                      <c:formatCode>General</c:formatCode>
                      <c:ptCount val="2"/>
                      <c:pt idx="0">
                        <c:v>2013</c:v>
                      </c:pt>
                      <c:pt idx="1">
                        <c:v>2018</c:v>
                      </c:pt>
                    </c:numCache>
                  </c:numRef>
                </c:cat>
                <c:val>
                  <c:numRef>
                    <c:extLst xmlns:c16r2="http://schemas.microsoft.com/office/drawing/2015/06/chart" xmlns:c15="http://schemas.microsoft.com/office/drawing/2012/chart">
                      <c:ext xmlns:c15="http://schemas.microsoft.com/office/drawing/2012/chart" uri="{02D57815-91ED-43cb-92C2-25804820EDAC}">
                        <c15:formulaRef>
                          <c15:sqref>r_pti_diff!$F$2:$F$3</c15:sqref>
                        </c15:formulaRef>
                      </c:ext>
                    </c:extLst>
                    <c:numCache>
                      <c:formatCode>General</c:formatCode>
                      <c:ptCount val="2"/>
                      <c:pt idx="0">
                        <c:v>6.7792763710021973</c:v>
                      </c:pt>
                      <c:pt idx="1">
                        <c:v>6.0524392127990723</c:v>
                      </c:pt>
                    </c:numCache>
                  </c:numRef>
                </c:val>
                <c:extLst xmlns:c16r2="http://schemas.microsoft.com/office/drawing/2015/06/chart" xmlns:c15="http://schemas.microsoft.com/office/drawing/2012/chart">
                  <c:ext xmlns:c16="http://schemas.microsoft.com/office/drawing/2014/chart" uri="{C3380CC4-5D6E-409C-BE32-E72D297353CC}">
                    <c16:uniqueId val="{00000010-31D2-4151-AA6D-2DFE568C0098}"/>
                  </c:ext>
                </c:extLst>
              </c15:ser>
            </c15:filteredBarSeries>
          </c:ext>
        </c:extLst>
      </c:barChart>
      <c:catAx>
        <c:axId val="1007697216"/>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7701024"/>
        <c:crosses val="autoZero"/>
        <c:auto val="1"/>
        <c:lblAlgn val="ctr"/>
        <c:lblOffset val="100"/>
        <c:noMultiLvlLbl val="0"/>
      </c:catAx>
      <c:valAx>
        <c:axId val="1007701024"/>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7697216"/>
        <c:crosses val="autoZero"/>
        <c:crossBetween val="between"/>
        <c:majorUnit val="2"/>
      </c:valAx>
      <c:spPr>
        <a:ln>
          <a:solidFill>
            <a:sysClr val="windowText" lastClr="000000"/>
          </a:solidFill>
        </a:ln>
      </c:spPr>
    </c:plotArea>
    <c:legend>
      <c:legendPos val="b"/>
      <c:legendEntry>
        <c:idx val="4"/>
        <c:delete val="1"/>
      </c:legendEntry>
      <c:layout>
        <c:manualLayout>
          <c:xMode val="edge"/>
          <c:yMode val="edge"/>
          <c:x val="6.5848745434000197E-2"/>
          <c:y val="8.9642465968800794E-2"/>
          <c:w val="0.90354301898882405"/>
          <c:h val="0.20832686146575799"/>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Graphique 10.10 - Le</a:t>
            </a:r>
            <a:r>
              <a:rPr lang="en-US" b="1" baseline="0"/>
              <a:t> clivage religieux au Pakistan, 1970-2018</a:t>
            </a:r>
          </a:p>
          <a:p>
            <a:pPr>
              <a:defRPr b="1"/>
            </a:pPr>
            <a:r>
              <a:rPr lang="en-US" b="1" baseline="0"/>
              <a:t>Vote PPP par appartenance religieuse</a:t>
            </a:r>
            <a:endParaRPr lang="en-US" b="1"/>
          </a:p>
        </c:rich>
      </c:tx>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4334098845270605E-2"/>
          <c:y val="0.123897611110891"/>
          <c:w val="0.91062130312926604"/>
          <c:h val="0.68849363636724004"/>
        </c:manualLayout>
      </c:layout>
      <c:barChart>
        <c:barDir val="col"/>
        <c:grouping val="clustered"/>
        <c:varyColors val="0"/>
        <c:ser>
          <c:idx val="2"/>
          <c:order val="0"/>
          <c:tx>
            <c:strRef>
              <c:f>r_ppp_vote!$B$25</c:f>
              <c:strCache>
                <c:ptCount val="1"/>
                <c:pt idx="0">
                  <c:v>Sunnites</c:v>
                </c:pt>
              </c:strCache>
            </c:strRef>
          </c:tx>
          <c:spPr>
            <a:solidFill>
              <a:schemeClr val="accent5"/>
            </a:solidFill>
            <a:ln>
              <a:solidFill>
                <a:schemeClr val="accent5"/>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r_ppp_vote!$C$25:$J$25</c:f>
              <c:numCache>
                <c:formatCode>General</c:formatCode>
                <c:ptCount val="8"/>
                <c:pt idx="0">
                  <c:v>0.36117473244667053</c:v>
                </c:pt>
                <c:pt idx="1">
                  <c:v>0.57494324445724487</c:v>
                </c:pt>
                <c:pt idx="2">
                  <c:v>0.36732766032218933</c:v>
                </c:pt>
                <c:pt idx="3">
                  <c:v>0.23716671764850616</c:v>
                </c:pt>
                <c:pt idx="4">
                  <c:v>0.24828857183456421</c:v>
                </c:pt>
                <c:pt idx="5">
                  <c:v>0.30411496758460999</c:v>
                </c:pt>
                <c:pt idx="6">
                  <c:v>0.14414492249488831</c:v>
                </c:pt>
                <c:pt idx="7">
                  <c:v>0.11219992488622665</c:v>
                </c:pt>
              </c:numCache>
            </c:numRef>
          </c:val>
          <c:extLst xmlns:c16r2="http://schemas.microsoft.com/office/drawing/2015/06/chart">
            <c:ext xmlns:c16="http://schemas.microsoft.com/office/drawing/2014/chart" uri="{C3380CC4-5D6E-409C-BE32-E72D297353CC}">
              <c16:uniqueId val="{00000001-8C2D-4B91-B702-55B717FDFE2E}"/>
            </c:ext>
          </c:extLst>
        </c:ser>
        <c:ser>
          <c:idx val="0"/>
          <c:order val="1"/>
          <c:tx>
            <c:strRef>
              <c:f>r_ppp_vote!$B$24</c:f>
              <c:strCache>
                <c:ptCount val="1"/>
                <c:pt idx="0">
                  <c:v>Chiites</c:v>
                </c:pt>
              </c:strCache>
            </c:strRef>
          </c:tx>
          <c:spPr>
            <a:solidFill>
              <a:srgbClr val="FF0000"/>
            </a:solidFill>
            <a:ln>
              <a:solidFill>
                <a:srgbClr val="FF0000"/>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r_ppp_vote!$C$24:$J$24</c:f>
              <c:numCache>
                <c:formatCode>General</c:formatCode>
                <c:ptCount val="8"/>
                <c:pt idx="0">
                  <c:v>0.51285731792449951</c:v>
                </c:pt>
                <c:pt idx="1">
                  <c:v>0.77545201778411865</c:v>
                </c:pt>
                <c:pt idx="2">
                  <c:v>0.5158117413520813</c:v>
                </c:pt>
                <c:pt idx="3">
                  <c:v>0.38889011740684509</c:v>
                </c:pt>
                <c:pt idx="4">
                  <c:v>0.36485931277275085</c:v>
                </c:pt>
                <c:pt idx="5">
                  <c:v>0.28488072752952576</c:v>
                </c:pt>
                <c:pt idx="6">
                  <c:v>0.2235175222158432</c:v>
                </c:pt>
                <c:pt idx="7">
                  <c:v>0.29244908690452576</c:v>
                </c:pt>
              </c:numCache>
            </c:numRef>
          </c:val>
          <c:extLst xmlns:c16r2="http://schemas.microsoft.com/office/drawing/2015/06/chart">
            <c:ext xmlns:c16="http://schemas.microsoft.com/office/drawing/2014/chart" uri="{C3380CC4-5D6E-409C-BE32-E72D297353CC}">
              <c16:uniqueId val="{00000000-8C2D-4B91-B702-55B717FDFE2E}"/>
            </c:ext>
          </c:extLst>
        </c:ser>
        <c:ser>
          <c:idx val="1"/>
          <c:order val="2"/>
          <c:tx>
            <c:strRef>
              <c:f>r_ppp_vote!$B$23</c:f>
              <c:strCache>
                <c:ptCount val="1"/>
                <c:pt idx="0">
                  <c:v>Non-musulmans</c:v>
                </c:pt>
              </c:strCache>
            </c:strRef>
          </c:tx>
          <c:spPr>
            <a:solidFill>
              <a:schemeClr val="accent6"/>
            </a:solidFill>
            <a:ln>
              <a:solidFill>
                <a:schemeClr val="accent6"/>
              </a:solidFill>
            </a:ln>
            <a:effectLst/>
          </c:spPr>
          <c:invertIfNegative val="0"/>
          <c:cat>
            <c:strRef>
              <c:f>r_ppp_vote!$C$1:$J$1</c:f>
              <c:strCache>
                <c:ptCount val="8"/>
                <c:pt idx="0">
                  <c:v>1970</c:v>
                </c:pt>
                <c:pt idx="1">
                  <c:v>1977</c:v>
                </c:pt>
                <c:pt idx="2">
                  <c:v>1988</c:v>
                </c:pt>
                <c:pt idx="3">
                  <c:v>1997</c:v>
                </c:pt>
                <c:pt idx="4">
                  <c:v>2002</c:v>
                </c:pt>
                <c:pt idx="5">
                  <c:v>2008</c:v>
                </c:pt>
                <c:pt idx="6">
                  <c:v>2013</c:v>
                </c:pt>
                <c:pt idx="7">
                  <c:v>2018</c:v>
                </c:pt>
              </c:strCache>
            </c:strRef>
          </c:cat>
          <c:val>
            <c:numRef>
              <c:f>r_ppp_vote!$C$23:$J$23</c:f>
              <c:numCache>
                <c:formatCode>General</c:formatCode>
                <c:ptCount val="8"/>
                <c:pt idx="4">
                  <c:v>0.44347584247589111</c:v>
                </c:pt>
                <c:pt idx="5">
                  <c:v>0.59538787603378296</c:v>
                </c:pt>
                <c:pt idx="6">
                  <c:v>0.30743220448493958</c:v>
                </c:pt>
                <c:pt idx="7">
                  <c:v>0.45540240406990051</c:v>
                </c:pt>
              </c:numCache>
            </c:numRef>
          </c:val>
          <c:extLst xmlns:c16r2="http://schemas.microsoft.com/office/drawing/2015/06/chart">
            <c:ext xmlns:c16="http://schemas.microsoft.com/office/drawing/2014/chart" uri="{C3380CC4-5D6E-409C-BE32-E72D297353CC}">
              <c16:uniqueId val="{00000000-FD28-4F31-A854-1C50F9E0EDE3}"/>
            </c:ext>
          </c:extLst>
        </c:ser>
        <c:dLbls>
          <c:showLegendKey val="0"/>
          <c:showVal val="0"/>
          <c:showCatName val="0"/>
          <c:showSerName val="0"/>
          <c:showPercent val="0"/>
          <c:showBubbleSize val="0"/>
        </c:dLbls>
        <c:gapWidth val="219"/>
        <c:overlap val="-27"/>
        <c:axId val="1007699392"/>
        <c:axId val="1007697760"/>
      </c:barChart>
      <c:catAx>
        <c:axId val="10076993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7697760"/>
        <c:crosses val="autoZero"/>
        <c:auto val="1"/>
        <c:lblAlgn val="ctr"/>
        <c:lblOffset val="100"/>
        <c:noMultiLvlLbl val="0"/>
      </c:catAx>
      <c:valAx>
        <c:axId val="1007697760"/>
        <c:scaling>
          <c:orientation val="minMax"/>
          <c:max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crossAx val="1007699392"/>
        <c:crosses val="autoZero"/>
        <c:crossBetween val="between"/>
      </c:valAx>
      <c:spPr>
        <a:noFill/>
        <a:ln>
          <a:solidFill>
            <a:sysClr val="windowText" lastClr="000000"/>
          </a:solidFill>
        </a:ln>
        <a:effectLst/>
      </c:spPr>
    </c:plotArea>
    <c:legend>
      <c:legendPos val="b"/>
      <c:layout>
        <c:manualLayout>
          <c:xMode val="edge"/>
          <c:yMode val="edge"/>
          <c:x val="0.53963357818187296"/>
          <c:y val="0.13627904856654799"/>
          <c:w val="0.43475086759515302"/>
          <c:h val="8.4776023915405702E-2"/>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r-FR"/>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Reversed" id="25">
  <a:schemeClr val="accent5"/>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6.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7.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2.bin"/></Relationships>
</file>

<file path=xl/chartsheets/_rels/sheet19.xml.rels><?xml version="1.0" encoding="UTF-8" standalone="yes"?>
<Relationships xmlns="http://schemas.openxmlformats.org/package/2006/relationships"><Relationship Id="rId1" Type="http://schemas.openxmlformats.org/officeDocument/2006/relationships/drawing" Target="../drawings/drawing39.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chartsheets/_rels/sheet20.xml.rels><?xml version="1.0" encoding="UTF-8" standalone="yes"?>
<Relationships xmlns="http://schemas.openxmlformats.org/package/2006/relationships"><Relationship Id="rId1" Type="http://schemas.openxmlformats.org/officeDocument/2006/relationships/drawing" Target="../drawings/drawing41.xml"/></Relationships>
</file>

<file path=xl/chartsheets/_rels/sheet21.xml.rels><?xml version="1.0" encoding="UTF-8" standalone="yes"?>
<Relationships xmlns="http://schemas.openxmlformats.org/package/2006/relationships"><Relationship Id="rId1" Type="http://schemas.openxmlformats.org/officeDocument/2006/relationships/drawing" Target="../drawings/drawing43.xml"/></Relationships>
</file>

<file path=xl/chartsheets/_rels/sheet22.xml.rels><?xml version="1.0" encoding="UTF-8" standalone="yes"?>
<Relationships xmlns="http://schemas.openxmlformats.org/package/2006/relationships"><Relationship Id="rId1" Type="http://schemas.openxmlformats.org/officeDocument/2006/relationships/drawing" Target="../drawings/drawing45.xml"/></Relationships>
</file>

<file path=xl/chartsheets/_rels/sheet23.xml.rels><?xml version="1.0" encoding="UTF-8" standalone="yes"?>
<Relationships xmlns="http://schemas.openxmlformats.org/package/2006/relationships"><Relationship Id="rId1" Type="http://schemas.openxmlformats.org/officeDocument/2006/relationships/drawing" Target="../drawings/drawing47.xml"/></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49.xml"/></Relationships>
</file>

<file path=xl/chartsheets/_rels/sheet25.xml.rels><?xml version="1.0" encoding="UTF-8" standalone="yes"?>
<Relationships xmlns="http://schemas.openxmlformats.org/package/2006/relationships"><Relationship Id="rId1" Type="http://schemas.openxmlformats.org/officeDocument/2006/relationships/drawing" Target="../drawings/drawing51.xml"/></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53.xml"/></Relationships>
</file>

<file path=xl/chartsheets/_rels/sheet27.xml.rels><?xml version="1.0" encoding="UTF-8" standalone="yes"?>
<Relationships xmlns="http://schemas.openxmlformats.org/package/2006/relationships"><Relationship Id="rId1" Type="http://schemas.openxmlformats.org/officeDocument/2006/relationships/drawing" Target="../drawings/drawing55.xml"/></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57.xml"/></Relationships>
</file>

<file path=xl/chartsheets/_rels/sheet29.xml.rels><?xml version="1.0" encoding="UTF-8" standalone="yes"?>
<Relationships xmlns="http://schemas.openxmlformats.org/package/2006/relationships"><Relationship Id="rId1" Type="http://schemas.openxmlformats.org/officeDocument/2006/relationships/drawing" Target="../drawings/drawing59.xml"/></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chartsheets/_rels/sheet30.xml.rels><?xml version="1.0" encoding="UTF-8" standalone="yes"?>
<Relationships xmlns="http://schemas.openxmlformats.org/package/2006/relationships"><Relationship Id="rId1" Type="http://schemas.openxmlformats.org/officeDocument/2006/relationships/drawing" Target="../drawings/drawing61.xml"/></Relationships>
</file>

<file path=xl/chartsheets/_rels/sheet31.xml.rels><?xml version="1.0" encoding="UTF-8" standalone="yes"?>
<Relationships xmlns="http://schemas.openxmlformats.org/package/2006/relationships"><Relationship Id="rId1" Type="http://schemas.openxmlformats.org/officeDocument/2006/relationships/drawing" Target="../drawings/drawing63.xml"/></Relationships>
</file>

<file path=xl/chartsheets/_rels/sheet32.xml.rels><?xml version="1.0" encoding="UTF-8" standalone="yes"?>
<Relationships xmlns="http://schemas.openxmlformats.org/package/2006/relationships"><Relationship Id="rId1" Type="http://schemas.openxmlformats.org/officeDocument/2006/relationships/drawing" Target="../drawings/drawing65.xml"/></Relationships>
</file>

<file path=xl/chartsheets/_rels/sheet33.xml.rels><?xml version="1.0" encoding="UTF-8" standalone="yes"?>
<Relationships xmlns="http://schemas.openxmlformats.org/package/2006/relationships"><Relationship Id="rId1" Type="http://schemas.openxmlformats.org/officeDocument/2006/relationships/drawing" Target="../drawings/drawing67.xml"/></Relationships>
</file>

<file path=xl/chartsheets/_rels/sheet34.xml.rels><?xml version="1.0" encoding="UTF-8" standalone="yes"?>
<Relationships xmlns="http://schemas.openxmlformats.org/package/2006/relationships"><Relationship Id="rId1" Type="http://schemas.openxmlformats.org/officeDocument/2006/relationships/drawing" Target="../drawings/drawing69.xml"/></Relationships>
</file>

<file path=xl/chartsheets/_rels/sheet35.xml.rels><?xml version="1.0" encoding="UTF-8" standalone="yes"?>
<Relationships xmlns="http://schemas.openxmlformats.org/package/2006/relationships"><Relationship Id="rId1" Type="http://schemas.openxmlformats.org/officeDocument/2006/relationships/drawing" Target="../drawings/drawing71.xml"/></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73.xml"/></Relationships>
</file>

<file path=xl/chartsheets/_rels/sheet37.xml.rels><?xml version="1.0" encoding="UTF-8" standalone="yes"?>
<Relationships xmlns="http://schemas.openxmlformats.org/package/2006/relationships"><Relationship Id="rId1" Type="http://schemas.openxmlformats.org/officeDocument/2006/relationships/drawing" Target="../drawings/drawing75.xml"/></Relationships>
</file>

<file path=xl/chartsheets/_rels/sheet38.xml.rels><?xml version="1.0" encoding="UTF-8" standalone="yes"?>
<Relationships xmlns="http://schemas.openxmlformats.org/package/2006/relationships"><Relationship Id="rId1" Type="http://schemas.openxmlformats.org/officeDocument/2006/relationships/drawing" Target="../drawings/drawing77.xml"/></Relationships>
</file>

<file path=xl/chartsheets/_rels/sheet39.xml.rels><?xml version="1.0" encoding="UTF-8" standalone="yes"?>
<Relationships xmlns="http://schemas.openxmlformats.org/package/2006/relationships"><Relationship Id="rId1" Type="http://schemas.openxmlformats.org/officeDocument/2006/relationships/drawing" Target="../drawings/drawing79.xml"/></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chartsheets/_rels/sheet40.xml.rels><?xml version="1.0" encoding="UTF-8" standalone="yes"?>
<Relationships xmlns="http://schemas.openxmlformats.org/package/2006/relationships"><Relationship Id="rId1" Type="http://schemas.openxmlformats.org/officeDocument/2006/relationships/drawing" Target="../drawings/drawing81.xml"/></Relationships>
</file>

<file path=xl/chartsheets/_rels/sheet41.xml.rels><?xml version="1.0" encoding="UTF-8" standalone="yes"?>
<Relationships xmlns="http://schemas.openxmlformats.org/package/2006/relationships"><Relationship Id="rId1" Type="http://schemas.openxmlformats.org/officeDocument/2006/relationships/drawing" Target="../drawings/drawing83.xml"/></Relationships>
</file>

<file path=xl/chartsheets/_rels/sheet42.xml.rels><?xml version="1.0" encoding="UTF-8" standalone="yes"?>
<Relationships xmlns="http://schemas.openxmlformats.org/package/2006/relationships"><Relationship Id="rId1" Type="http://schemas.openxmlformats.org/officeDocument/2006/relationships/drawing" Target="../drawings/drawing85.xml"/></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tabColor theme="8" tint="0.79998168889431442"/>
  </sheetPr>
  <sheetViews>
    <sheetView zoomScale="107" workbookViewId="0" zoomToFit="1"/>
  </sheetViews>
  <pageMargins left="0.7" right="0.7" top="0.75" bottom="0.75" header="0.3" footer="0.3"/>
  <pageSetup paperSize="9" orientation="landscape" r:id="rId1"/>
  <drawing r:id="rId2"/>
</chartsheet>
</file>

<file path=xl/chartsheets/sheet10.xml><?xml version="1.0" encoding="utf-8"?>
<chartsheet xmlns="http://schemas.openxmlformats.org/spreadsheetml/2006/main" xmlns:r="http://schemas.openxmlformats.org/officeDocument/2006/relationships">
  <sheetPr>
    <tabColor theme="9" tint="0.79998168889431442"/>
  </sheetPr>
  <sheetViews>
    <sheetView zoomScale="107" workbookViewId="0" zoomToFit="1"/>
  </sheetViews>
  <pageMargins left="0.7" right="0.7" top="0.75" bottom="0.75" header="0.3" footer="0.3"/>
  <pageSetup paperSize="9" orientation="landscape" r:id="rId1"/>
  <drawing r:id="rId2"/>
</chartsheet>
</file>

<file path=xl/chartsheets/sheet11.xml><?xml version="1.0" encoding="utf-8"?>
<chartsheet xmlns="http://schemas.openxmlformats.org/spreadsheetml/2006/main" xmlns:r="http://schemas.openxmlformats.org/officeDocument/2006/relationships">
  <sheetPr>
    <tabColor theme="9" tint="0.79998168889431442"/>
  </sheetPr>
  <sheetViews>
    <sheetView zoomScale="107" workbookViewId="0" zoomToFit="1"/>
  </sheetViews>
  <pageMargins left="0.7" right="0.7" top="0.75" bottom="0.75" header="0.3" footer="0.3"/>
  <pageSetup paperSize="9" orientation="landscape" r:id="rId1"/>
  <drawing r:id="rId2"/>
</chartsheet>
</file>

<file path=xl/chartsheets/sheet12.xml><?xml version="1.0" encoding="utf-8"?>
<chartsheet xmlns="http://schemas.openxmlformats.org/spreadsheetml/2006/main" xmlns:r="http://schemas.openxmlformats.org/officeDocument/2006/relationships">
  <sheetPr>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13.xml><?xml version="1.0" encoding="utf-8"?>
<chartsheet xmlns="http://schemas.openxmlformats.org/spreadsheetml/2006/main" xmlns:r="http://schemas.openxmlformats.org/officeDocument/2006/relationships">
  <sheetPr>
    <tabColor theme="9" tint="0.79998168889431442"/>
  </sheetPr>
  <sheetViews>
    <sheetView zoomScale="75" workbookViewId="0" zoomToFit="1"/>
  </sheetViews>
  <pageMargins left="0.7" right="0.7" top="0.75" bottom="0.75" header="0.3" footer="0.3"/>
  <pageSetup paperSize="9" orientation="landscape" r:id="rId1"/>
  <drawing r:id="rId2"/>
</chartsheet>
</file>

<file path=xl/chartsheets/sheet14.xml><?xml version="1.0" encoding="utf-8"?>
<chartsheet xmlns="http://schemas.openxmlformats.org/spreadsheetml/2006/main" xmlns:r="http://schemas.openxmlformats.org/officeDocument/2006/relationships">
  <sheetPr>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15.xml><?xml version="1.0" encoding="utf-8"?>
<chartsheet xmlns="http://schemas.openxmlformats.org/spreadsheetml/2006/main" xmlns:r="http://schemas.openxmlformats.org/officeDocument/2006/relationships">
  <sheetPr>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16.xml><?xml version="1.0" encoding="utf-8"?>
<chartsheet xmlns="http://schemas.openxmlformats.org/spreadsheetml/2006/main" xmlns:r="http://schemas.openxmlformats.org/officeDocument/2006/relationships">
  <sheetPr>
    <tabColor theme="9" tint="0.79998168889431442"/>
  </sheetPr>
  <sheetViews>
    <sheetView zoomScale="75" workbookViewId="0" zoomToFit="1"/>
  </sheetViews>
  <pageMargins left="0.7" right="0.7" top="0.75" bottom="0.75" header="0.3" footer="0.3"/>
  <pageSetup paperSize="9" orientation="landscape" r:id="rId1"/>
  <drawing r:id="rId2"/>
</chartsheet>
</file>

<file path=xl/chartsheets/sheet17.xml><?xml version="1.0" encoding="utf-8"?>
<chartsheet xmlns="http://schemas.openxmlformats.org/spreadsheetml/2006/main" xmlns:r="http://schemas.openxmlformats.org/officeDocument/2006/relationships">
  <sheetPr>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18.xml><?xml version="1.0" encoding="utf-8"?>
<chartsheet xmlns="http://schemas.openxmlformats.org/spreadsheetml/2006/main" xmlns:r="http://schemas.openxmlformats.org/officeDocument/2006/relationships">
  <sheetPr>
    <tabColor theme="9" tint="0.79998168889431442"/>
  </sheetPr>
  <sheetViews>
    <sheetView zoomScale="93" workbookViewId="0" zoomToFit="1"/>
  </sheetViews>
  <pageMargins left="0.7" right="0.7" top="0.75" bottom="0.75" header="0.3" footer="0.3"/>
  <pageSetup paperSize="9" orientation="landscape" r:id="rId1"/>
  <drawing r:id="rId2"/>
</chartsheet>
</file>

<file path=xl/chartsheets/sheet19.xml><?xml version="1.0" encoding="utf-8"?>
<chartsheet xmlns="http://schemas.openxmlformats.org/spreadsheetml/2006/main" xmlns:r="http://schemas.openxmlformats.org/officeDocument/2006/relationships">
  <sheetPr>
    <tabColor theme="1" tint="0.499984740745262"/>
  </sheetPr>
  <sheetViews>
    <sheetView zoomScale="93" workbookViewId="0" zoomToFit="1"/>
  </sheetViews>
  <pageMargins left="0.7" right="0.7" top="0.75" bottom="0.75" header="0.3" footer="0.3"/>
  <pageSetup paperSize="9" orientation="landscape"/>
  <drawing r:id="rId1"/>
</chartsheet>
</file>

<file path=xl/chartsheets/sheet2.xml><?xml version="1.0" encoding="utf-8"?>
<chartsheet xmlns="http://schemas.openxmlformats.org/spreadsheetml/2006/main" xmlns:r="http://schemas.openxmlformats.org/officeDocument/2006/relationships">
  <sheetPr>
    <tabColor theme="8" tint="0.79998168889431442"/>
  </sheetPr>
  <sheetViews>
    <sheetView zoomScale="107" workbookViewId="0" zoomToFit="1"/>
  </sheetViews>
  <pageMargins left="0.7" right="0.7" top="0.75" bottom="0.75" header="0.3" footer="0.3"/>
  <pageSetup paperSize="9" orientation="landscape" r:id="rId1"/>
  <drawing r:id="rId2"/>
</chartsheet>
</file>

<file path=xl/chartsheets/sheet20.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21.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22.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23.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24.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25.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26.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27.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28.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29.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3.xml><?xml version="1.0" encoding="utf-8"?>
<chartsheet xmlns="http://schemas.openxmlformats.org/spreadsheetml/2006/main" xmlns:r="http://schemas.openxmlformats.org/officeDocument/2006/relationships">
  <sheetPr>
    <tabColor theme="8" tint="0.79998168889431442"/>
  </sheetPr>
  <sheetViews>
    <sheetView zoomScale="93" workbookViewId="0" zoomToFit="1"/>
  </sheetViews>
  <pageMargins left="0.7" right="0.7" top="0.75" bottom="0.75" header="0.3" footer="0.3"/>
  <pageSetup paperSize="9" orientation="landscape" r:id="rId1"/>
  <drawing r:id="rId2"/>
</chartsheet>
</file>

<file path=xl/chartsheets/sheet30.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31.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32.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33.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34.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35.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36.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37.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38.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39.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4.xml><?xml version="1.0" encoding="utf-8"?>
<chartsheet xmlns="http://schemas.openxmlformats.org/spreadsheetml/2006/main" xmlns:r="http://schemas.openxmlformats.org/officeDocument/2006/relationships">
  <sheetPr>
    <tabColor theme="8" tint="0.79998168889431442"/>
  </sheetPr>
  <sheetViews>
    <sheetView zoomScale="75" workbookViewId="0" zoomToFit="1"/>
  </sheetViews>
  <pageMargins left="0.7" right="0.7" top="0.75" bottom="0.75" header="0.3" footer="0.3"/>
  <pageSetup paperSize="9" orientation="landscape" r:id="rId1"/>
  <drawing r:id="rId2"/>
</chartsheet>
</file>

<file path=xl/chartsheets/sheet40.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41.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42.xml><?xml version="1.0" encoding="utf-8"?>
<chartsheet xmlns="http://schemas.openxmlformats.org/spreadsheetml/2006/main" xmlns:r="http://schemas.openxmlformats.org/officeDocument/2006/relationships">
  <sheetPr>
    <tabColor theme="1" tint="0.499984740745262"/>
  </sheetPr>
  <sheetViews>
    <sheetView zoomScale="85" workbookViewId="0" zoomToFit="1"/>
  </sheetViews>
  <pageMargins left="0.7" right="0.7" top="0.75" bottom="0.75" header="0.3" footer="0.3"/>
  <pageSetup paperSize="9" orientation="landscape"/>
  <drawing r:id="rId1"/>
</chartsheet>
</file>

<file path=xl/chartsheets/sheet5.xml><?xml version="1.0" encoding="utf-8"?>
<chartsheet xmlns="http://schemas.openxmlformats.org/spreadsheetml/2006/main" xmlns:r="http://schemas.openxmlformats.org/officeDocument/2006/relationships">
  <sheetPr>
    <tabColor theme="8" tint="0.79998168889431442"/>
  </sheetPr>
  <sheetViews>
    <sheetView zoomScale="93" workbookViewId="0" zoomToFit="1"/>
  </sheetViews>
  <pageMargins left="0.7" right="0.7" top="0.75" bottom="0.75"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sheetPr>
    <tabColor theme="8" tint="0.79998168889431442"/>
  </sheetPr>
  <sheetViews>
    <sheetView zoomScale="93" workbookViewId="0" zoomToFit="1"/>
  </sheetViews>
  <pageMargins left="0.7" right="0.7" top="0.75" bottom="0.75" header="0.3" footer="0.3"/>
  <pageSetup paperSize="9" orientation="landscape" r:id="rId1"/>
  <drawing r:id="rId2"/>
</chartsheet>
</file>

<file path=xl/chartsheets/sheet7.xml><?xml version="1.0" encoding="utf-8"?>
<chartsheet xmlns="http://schemas.openxmlformats.org/spreadsheetml/2006/main" xmlns:r="http://schemas.openxmlformats.org/officeDocument/2006/relationships">
  <sheetPr>
    <tabColor theme="8" tint="0.79998168889431442"/>
  </sheetPr>
  <sheetViews>
    <sheetView zoomScale="93" workbookViewId="0" zoomToFit="1"/>
  </sheetViews>
  <pageMargins left="0.7" right="0.7" top="0.75" bottom="0.75" header="0.3" footer="0.3"/>
  <pageSetup paperSize="9" orientation="landscape" r:id="rId1"/>
  <drawing r:id="rId2"/>
</chartsheet>
</file>

<file path=xl/chartsheets/sheet8.xml><?xml version="1.0" encoding="utf-8"?>
<chartsheet xmlns="http://schemas.openxmlformats.org/spreadsheetml/2006/main" xmlns:r="http://schemas.openxmlformats.org/officeDocument/2006/relationships">
  <sheetPr>
    <tabColor theme="8" tint="0.79998168889431442"/>
  </sheetPr>
  <sheetViews>
    <sheetView zoomScale="93" workbookViewId="0" zoomToFit="1"/>
  </sheetViews>
  <pageMargins left="0.7" right="0.7" top="0.75" bottom="0.75" header="0.3" footer="0.3"/>
  <pageSetup paperSize="9" orientation="landscape" r:id="rId1"/>
  <drawing r:id="rId2"/>
</chartsheet>
</file>

<file path=xl/chartsheets/sheet9.xml><?xml version="1.0" encoding="utf-8"?>
<chartsheet xmlns="http://schemas.openxmlformats.org/spreadsheetml/2006/main" xmlns:r="http://schemas.openxmlformats.org/officeDocument/2006/relationships">
  <sheetPr>
    <tabColor theme="8" tint="0.79998168889431442"/>
  </sheetPr>
  <sheetViews>
    <sheetView zoomScale="93" workbookViewId="0" zoomToFit="1"/>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editAs="oneCell">
    <xdr:from>
      <xdr:col>1</xdr:col>
      <xdr:colOff>201145</xdr:colOff>
      <xdr:row>1</xdr:row>
      <xdr:rowOff>57149</xdr:rowOff>
    </xdr:from>
    <xdr:to>
      <xdr:col>7</xdr:col>
      <xdr:colOff>186339</xdr:colOff>
      <xdr:row>24</xdr:row>
      <xdr:rowOff>117821</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70721" y="577102"/>
          <a:ext cx="3535218" cy="41844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0.02824</cdr:x>
      <cdr:y>0.83491</cdr:y>
    </cdr:from>
    <cdr:to>
      <cdr:x>0.97882</cdr:x>
      <cdr:y>0.99472</cdr:y>
    </cdr:to>
    <cdr:sp macro="" textlink="">
      <cdr:nvSpPr>
        <cdr:cNvPr id="2" name="Text Box 1"/>
        <cdr:cNvSpPr txBox="1">
          <a:spLocks xmlns:a="http://schemas.openxmlformats.org/drawingml/2006/main" noChangeArrowheads="1"/>
        </cdr:cNvSpPr>
      </cdr:nvSpPr>
      <cdr:spPr bwMode="auto">
        <a:xfrm xmlns:a="http://schemas.openxmlformats.org/drawingml/2006/main">
          <a:off x="262193" y="5055419"/>
          <a:ext cx="8824451" cy="9676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endParaRPr lang="fr-FR" sz="1200" baseline="0" smtClean="0">
            <a:latin typeface="Arial"/>
            <a:ea typeface="+mn-ea"/>
            <a:cs typeface="Arial"/>
          </a:endParaRP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différence entre la part des électeurs locuteurs du penjabi et la part des autres électeurs votant pour les partis de la Ligue musulmane du Pakistan (PML) ou les alliances associées à ces partis (IJI / PNA), avant et après contrôles. Cet écart s'est considérablement accru au cours du temps, passant de 6 points de pourcentage en 1970 à 24 points en 2018.</a:t>
          </a:r>
          <a:endParaRPr lang="en-US" sz="1200" b="0" i="0" u="none" strike="noStrike" baseline="0">
            <a:solidFill>
              <a:srgbClr val="000000"/>
            </a:solidFill>
            <a:latin typeface="Arial"/>
            <a:ea typeface="Arial"/>
            <a:cs typeface="Arial"/>
          </a:endParaRPr>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0.02118</cdr:x>
      <cdr:y>0.88363</cdr:y>
    </cdr:from>
    <cdr:to>
      <cdr:x>0.98634</cdr:x>
      <cdr:y>0.99841</cdr:y>
    </cdr:to>
    <cdr:sp macro="" textlink="">
      <cdr:nvSpPr>
        <cdr:cNvPr id="2" name="Text Box 1"/>
        <cdr:cNvSpPr txBox="1">
          <a:spLocks xmlns:a="http://schemas.openxmlformats.org/drawingml/2006/main" noChangeArrowheads="1"/>
        </cdr:cNvSpPr>
      </cdr:nvSpPr>
      <cdr:spPr bwMode="auto">
        <a:xfrm xmlns:a="http://schemas.openxmlformats.org/drawingml/2006/main">
          <a:off x="196645" y="5350386"/>
          <a:ext cx="8959835" cy="69501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endParaRPr lang="fr-FR" sz="1200" baseline="0" smtClean="0">
            <a:latin typeface="Arial"/>
            <a:ea typeface="+mn-ea"/>
            <a:cs typeface="Arial"/>
          </a:endParaRP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pour le Parti du peuple pakistanais (PPP) par décile de revenu. En 2018, 20 % des 10 % d'électeurs les moins aisés (D1) ont voté PPP, contre 9 % des 10 % d'électeurs les plus aisés (D10).</a:t>
          </a:r>
          <a:endParaRPr lang="en-US" sz="1200" b="0" i="0" u="none" strike="noStrike" baseline="0">
            <a:solidFill>
              <a:srgbClr val="000000"/>
            </a:solidFill>
            <a:latin typeface="Arial"/>
            <a:ea typeface="Arial"/>
            <a:cs typeface="Arial"/>
          </a:endParaRPr>
        </a:p>
      </cdr:txBody>
    </cdr:sp>
  </cdr:relSizeAnchor>
</c:userShapes>
</file>

<file path=xl/drawings/drawing14.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0.00794</cdr:x>
      <cdr:y>0.83627</cdr:y>
    </cdr:from>
    <cdr:to>
      <cdr:x>0.99029</cdr:x>
      <cdr:y>0.99399</cdr:y>
    </cdr:to>
    <cdr:sp macro="" textlink="">
      <cdr:nvSpPr>
        <cdr:cNvPr id="2" name="Text Box 1"/>
        <cdr:cNvSpPr txBox="1">
          <a:spLocks xmlns:a="http://schemas.openxmlformats.org/drawingml/2006/main" noChangeArrowheads="1"/>
        </cdr:cNvSpPr>
      </cdr:nvSpPr>
      <cdr:spPr bwMode="auto">
        <a:xfrm xmlns:a="http://schemas.openxmlformats.org/drawingml/2006/main">
          <a:off x="73741" y="5063613"/>
          <a:ext cx="9119419" cy="9550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endParaRPr lang="fr-FR" sz="1200" baseline="0" smtClean="0">
            <a:latin typeface="Arial"/>
            <a:ea typeface="+mn-ea"/>
            <a:cs typeface="Arial"/>
          </a:endParaRP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différence entre la part des 10 % d'électeurs les plus aisés et la part des 90 % d'électeurs les moins aisés votant pour le Parti du peuple pakistanais (PPP), avant et après contrôles. Le PPP a toujours obtenu de meilleurs scores au sein des catégories d'électeurs les moins aisés depuis 1970, mais cet écart s'est réduit au cours du temps, passant de 8 points en 1970 à 5 points en 2018 avant contrôles, et de 7 points à 0 après contrôle pour l'appartenance régionale et ethnolinguistique.</a:t>
          </a:r>
          <a:endParaRPr lang="en-US" sz="1200" b="0" i="0" u="none" strike="noStrike" baseline="0">
            <a:solidFill>
              <a:srgbClr val="000000"/>
            </a:solidFill>
            <a:latin typeface="Arial"/>
            <a:ea typeface="Arial"/>
            <a:cs typeface="Arial"/>
          </a:endParaRPr>
        </a:p>
      </cdr:txBody>
    </cdr:sp>
  </cdr:relSizeAnchor>
</c:userShapes>
</file>

<file path=xl/drawings/drawing16.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0.02471</cdr:x>
      <cdr:y>0.86874</cdr:y>
    </cdr:from>
    <cdr:to>
      <cdr:x>0.98634</cdr:x>
      <cdr:y>0.99841</cdr:y>
    </cdr:to>
    <cdr:sp macro="" textlink="">
      <cdr:nvSpPr>
        <cdr:cNvPr id="2" name="Text Box 1"/>
        <cdr:cNvSpPr txBox="1">
          <a:spLocks xmlns:a="http://schemas.openxmlformats.org/drawingml/2006/main" noChangeArrowheads="1"/>
        </cdr:cNvSpPr>
      </cdr:nvSpPr>
      <cdr:spPr bwMode="auto">
        <a:xfrm xmlns:a="http://schemas.openxmlformats.org/drawingml/2006/main">
          <a:off x="229419" y="5260257"/>
          <a:ext cx="8927061" cy="7851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endParaRPr lang="fr-FR" sz="1200" baseline="0" smtClean="0">
            <a:latin typeface="Arial"/>
            <a:ea typeface="+mn-ea"/>
            <a:cs typeface="Arial"/>
          </a:endParaRP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représente le soutien relatif au Pakistan Tehreek-e-Insaf (PTI) parmi les électeurs les plus aisés et les plus diplômés, avant et après contrôles. Le PTI a obtenu de meilleurs scores au sein des catégories d'électeurs les plus aisées et les plus diplômées en 2013 et en 2018. Cet écart est maintenu après contrôles.</a:t>
          </a:r>
          <a:endParaRPr lang="en-US" sz="1200" b="0" i="0" u="none" strike="noStrike" baseline="0">
            <a:solidFill>
              <a:srgbClr val="000000"/>
            </a:solidFill>
            <a:latin typeface="Arial"/>
            <a:ea typeface="Arial"/>
            <a:cs typeface="Arial"/>
          </a:endParaRP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0.0256</cdr:x>
      <cdr:y>0.87415</cdr:y>
    </cdr:from>
    <cdr:to>
      <cdr:x>0.98676</cdr:x>
      <cdr:y>0.9992</cdr:y>
    </cdr:to>
    <cdr:sp macro="" textlink="">
      <cdr:nvSpPr>
        <cdr:cNvPr id="2" name="Text Box 1"/>
        <cdr:cNvSpPr txBox="1">
          <a:spLocks xmlns:a="http://schemas.openxmlformats.org/drawingml/2006/main" noChangeArrowheads="1"/>
        </cdr:cNvSpPr>
      </cdr:nvSpPr>
      <cdr:spPr bwMode="auto">
        <a:xfrm xmlns:a="http://schemas.openxmlformats.org/drawingml/2006/main">
          <a:off x="237613" y="5293033"/>
          <a:ext cx="8922774" cy="75715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endParaRPr lang="fr-FR" sz="1200" baseline="0" smtClean="0">
            <a:latin typeface="Arial"/>
            <a:ea typeface="+mn-ea"/>
            <a:cs typeface="Arial"/>
          </a:endParaRP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pour le Parti du peuple pakistanais (PPP) en fonction de l'appartenance religieuse. En 2018, le PPP a été soutenu par 11 % des musulmans sunnites, 29 % des musulmans chiites et 46 % des électeurs non-musulmans.</a:t>
          </a:r>
          <a:endParaRPr lang="en-US" sz="1200" b="0" i="0" u="none" strike="noStrike" baseline="0">
            <a:solidFill>
              <a:srgbClr val="000000"/>
            </a:solidFill>
            <a:latin typeface="Arial"/>
            <a:ea typeface="Arial"/>
            <a:cs typeface="Arial"/>
          </a:endParaRPr>
        </a:p>
      </cdr:txBody>
    </cdr:sp>
  </cdr:relSizeAnchor>
</c:userShapes>
</file>

<file path=xl/drawings/drawing2.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twoCellAnchor editAs="oneCell">
    <xdr:from>
      <xdr:col>1</xdr:col>
      <xdr:colOff>201145</xdr:colOff>
      <xdr:row>1</xdr:row>
      <xdr:rowOff>57149</xdr:rowOff>
    </xdr:from>
    <xdr:to>
      <xdr:col>7</xdr:col>
      <xdr:colOff>186339</xdr:colOff>
      <xdr:row>24</xdr:row>
      <xdr:rowOff>117821</xdr:rowOff>
    </xdr:to>
    <xdr:pic>
      <xdr:nvPicPr>
        <xdr:cNvPr id="2" name="Picture 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9825" y="575309"/>
          <a:ext cx="3551354" cy="426691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absoluteAnchor>
    <xdr:pos x="0" y="0"/>
    <xdr:ext cx="9305421" cy="60770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0.00441</cdr:x>
      <cdr:y>0.88904</cdr:y>
    </cdr:from>
    <cdr:to>
      <cdr:x>0.96191</cdr:x>
      <cdr:y>0.98938</cdr:y>
    </cdr:to>
    <cdr:sp macro="" textlink="">
      <cdr:nvSpPr>
        <cdr:cNvPr id="2" name="Text Box 1"/>
        <cdr:cNvSpPr txBox="1">
          <a:spLocks xmlns:a="http://schemas.openxmlformats.org/drawingml/2006/main" noChangeArrowheads="1"/>
        </cdr:cNvSpPr>
      </cdr:nvSpPr>
      <cdr:spPr bwMode="auto">
        <a:xfrm xmlns:a="http://schemas.openxmlformats.org/drawingml/2006/main">
          <a:off x="40968" y="5383161"/>
          <a:ext cx="8888721" cy="6075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des</a:t>
          </a:r>
          <a:r>
            <a:rPr lang="fr-FR" sz="1200" baseline="0" smtClean="0">
              <a:latin typeface="Arial"/>
              <a:ea typeface="+mn-ea"/>
              <a:cs typeface="Arial"/>
            </a:rPr>
            <a:t> résultats d'élections officiels (voir wpid.world).</a:t>
          </a: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part des voix obtenue par les principaux partis politiques pakistanais entre 1970 et 2018. Les chiffres de 1970 portent sur le Pakistan occidental uniquement.</a:t>
          </a:r>
          <a:endParaRPr lang="en-US" sz="1200" b="0" i="0" u="none" strike="noStrike" baseline="0">
            <a:solidFill>
              <a:srgbClr val="000000"/>
            </a:solidFill>
            <a:latin typeface="Arial"/>
            <a:ea typeface="Arial"/>
            <a:cs typeface="Arial"/>
          </a:endParaRP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9305421" cy="607700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0.01765</cdr:x>
      <cdr:y>0.86874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163871" y="5260258"/>
          <a:ext cx="8986575" cy="7947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endParaRPr lang="fr-FR" sz="1200" baseline="0" smtClean="0">
            <a:latin typeface="Arial"/>
            <a:ea typeface="+mn-ea"/>
            <a:cs typeface="Arial"/>
          </a:endParaRP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pour le Parti du peuple pakistanais (PPP) par groupe linguistique. Les locuteurs du sindhi ont toujours été très fortement plus enclins à voter pour le PPP que les autres groupes ethnolinguistiques. Ce clivage s'est renforcé au cours du temps, le vote PPP devenant de plus en plus restreint aux Sindhis.</a:t>
          </a:r>
          <a:endParaRPr lang="en-US" sz="1200" b="0" i="0" u="none" strike="noStrike" baseline="0">
            <a:solidFill>
              <a:srgbClr val="000000"/>
            </a:solidFill>
            <a:latin typeface="Arial"/>
            <a:ea typeface="Arial"/>
            <a:cs typeface="Arial"/>
          </a:endParaRPr>
        </a:p>
      </cdr:txBody>
    </cdr:sp>
  </cdr:relSizeAnchor>
</c:userShapes>
</file>

<file path=xl/drawings/drawing25.xml><?xml version="1.0" encoding="utf-8"?>
<xdr:wsDr xmlns:xdr="http://schemas.openxmlformats.org/drawingml/2006/spreadsheetDrawing" xmlns:a="http://schemas.openxmlformats.org/drawingml/2006/main">
  <xdr:absoluteAnchor>
    <xdr:pos x="0" y="0"/>
    <xdr:ext cx="9283290" cy="60550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0.02736</cdr:x>
      <cdr:y>0.86333</cdr:y>
    </cdr:from>
    <cdr:to>
      <cdr:x>0.98676</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253999" y="5227484"/>
          <a:ext cx="8906387" cy="82754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endParaRPr lang="fr-FR" sz="1200" baseline="0" smtClean="0">
            <a:latin typeface="Arial"/>
            <a:ea typeface="+mn-ea"/>
            <a:cs typeface="Arial"/>
          </a:endParaRP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différence entre la part des électeurs sindhis votant pour le Parti du peuple pakistanais (PPP) et la part des électeurs non-sindhis votant PPP, avant et après contrôles. Les électeurs sindhis ont toujours été fortement plus enclins à voter PPP depuis 1970, écart qui n'est que marginalement affecté par l'introduction de contrôles.</a:t>
          </a:r>
          <a:endParaRPr lang="en-US" sz="1200" b="0" i="0" u="none" strike="noStrike" baseline="0">
            <a:solidFill>
              <a:srgbClr val="000000"/>
            </a:solidFill>
            <a:latin typeface="Arial"/>
            <a:ea typeface="Arial"/>
            <a:cs typeface="Arial"/>
          </a:endParaRPr>
        </a:p>
      </cdr:txBody>
    </cdr:sp>
  </cdr:relSizeAnchor>
</c:userShapes>
</file>

<file path=xl/drawings/drawing27.xml><?xml version="1.0" encoding="utf-8"?>
<xdr:wsDr xmlns:xdr="http://schemas.openxmlformats.org/drawingml/2006/spreadsheetDrawing" xmlns:a="http://schemas.openxmlformats.org/drawingml/2006/main">
  <xdr:absoluteAnchor>
    <xdr:pos x="0" y="0"/>
    <xdr:ext cx="9296400" cy="60706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8.xml><?xml version="1.0" encoding="utf-8"?>
<c:userShapes xmlns:c="http://schemas.openxmlformats.org/drawingml/2006/chart">
  <cdr:relSizeAnchor xmlns:cdr="http://schemas.openxmlformats.org/drawingml/2006/chartDrawing">
    <cdr:from>
      <cdr:x>0.03001</cdr:x>
      <cdr:y>0.86604</cdr:y>
    </cdr:from>
    <cdr:to>
      <cdr:x>0.98173</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278581" y="5243871"/>
          <a:ext cx="8835103" cy="81116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endParaRPr lang="fr-FR" sz="1200" baseline="0" smtClean="0">
            <a:latin typeface="Arial"/>
            <a:ea typeface="+mn-ea"/>
            <a:cs typeface="Arial"/>
          </a:endParaRP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pour les partis de la Ligue musulmane du Pakistan (PML) ou les alliances associées à ces partis (IJI / PNA) par groupe linguistique. Les partis de la Ligue musulmane ont vu leur base électorale devenir de plus en plus restreinte aux locuteurs du saraiki et du penjabi au cours des dernières décennies.</a:t>
          </a:r>
          <a:endParaRPr lang="en-US" sz="1200" b="0" i="0" u="none" strike="noStrike" baseline="0">
            <a:solidFill>
              <a:srgbClr val="000000"/>
            </a:solidFill>
            <a:latin typeface="Arial"/>
            <a:ea typeface="Arial"/>
            <a:cs typeface="Arial"/>
          </a:endParaRPr>
        </a:p>
      </cdr:txBody>
    </cdr:sp>
  </cdr:relSizeAnchor>
</c:userShapes>
</file>

<file path=xl/drawings/drawing29.xml><?xml version="1.0" encoding="utf-8"?>
<xdr:wsDr xmlns:xdr="http://schemas.openxmlformats.org/drawingml/2006/spreadsheetDrawing" xmlns:a="http://schemas.openxmlformats.org/drawingml/2006/main">
  <xdr:absoluteAnchor>
    <xdr:pos x="0" y="0"/>
    <xdr:ext cx="9283290" cy="60550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0.00441</cdr:x>
      <cdr:y>0.88904</cdr:y>
    </cdr:from>
    <cdr:to>
      <cdr:x>0.96191</cdr:x>
      <cdr:y>0.98938</cdr:y>
    </cdr:to>
    <cdr:sp macro="" textlink="">
      <cdr:nvSpPr>
        <cdr:cNvPr id="2" name="Text Box 1"/>
        <cdr:cNvSpPr txBox="1">
          <a:spLocks xmlns:a="http://schemas.openxmlformats.org/drawingml/2006/main" noChangeArrowheads="1"/>
        </cdr:cNvSpPr>
      </cdr:nvSpPr>
      <cdr:spPr bwMode="auto">
        <a:xfrm xmlns:a="http://schemas.openxmlformats.org/drawingml/2006/main">
          <a:off x="40968" y="5383161"/>
          <a:ext cx="8888721" cy="6075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des</a:t>
          </a:r>
          <a:r>
            <a:rPr lang="fr-FR" sz="1200" baseline="0" smtClean="0">
              <a:latin typeface="Arial"/>
              <a:ea typeface="+mn-ea"/>
              <a:cs typeface="Arial"/>
            </a:rPr>
            <a:t> résultats d'élections officiels (voir wpid.world).</a:t>
          </a: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part des voix obtenue par les principaux partis politiques pakistanais entre 1970 et 2018. Les chiffres de 1970 portent sur le Pakistan occidental uniquement.</a:t>
          </a:r>
          <a:endParaRPr lang="en-US" sz="1200" b="0" i="0" u="none" strike="noStrike" baseline="0">
            <a:solidFill>
              <a:srgbClr val="000000"/>
            </a:solidFill>
            <a:latin typeface="Arial"/>
            <a:ea typeface="Arial"/>
            <a:cs typeface="Arial"/>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0.02824</cdr:x>
      <cdr:y>0.83491</cdr:y>
    </cdr:from>
    <cdr:to>
      <cdr:x>0.97882</cdr:x>
      <cdr:y>0.99472</cdr:y>
    </cdr:to>
    <cdr:sp macro="" textlink="">
      <cdr:nvSpPr>
        <cdr:cNvPr id="2" name="Text Box 1"/>
        <cdr:cNvSpPr txBox="1">
          <a:spLocks xmlns:a="http://schemas.openxmlformats.org/drawingml/2006/main" noChangeArrowheads="1"/>
        </cdr:cNvSpPr>
      </cdr:nvSpPr>
      <cdr:spPr bwMode="auto">
        <a:xfrm xmlns:a="http://schemas.openxmlformats.org/drawingml/2006/main">
          <a:off x="262193" y="5055419"/>
          <a:ext cx="8824451" cy="9676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endParaRPr lang="fr-FR" sz="1200" baseline="0" smtClean="0">
            <a:latin typeface="Arial"/>
            <a:ea typeface="+mn-ea"/>
            <a:cs typeface="Arial"/>
          </a:endParaRP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différence entre la part des électeurs locuteurs du penjabi et la part des autres électeurs votant pour les partis de la Ligue musulmane du Pakistan (PML) ou les alliances associées à ces partis (IJI / PNA), avant et après contrôles. Cet écart s'est considérablement accru au cours du temps, passant de 6 points de pourcentage en 1970 à 24 points en 2018.</a:t>
          </a:r>
          <a:endParaRPr lang="en-US" sz="1200" b="0" i="0" u="none" strike="noStrike" baseline="0">
            <a:solidFill>
              <a:srgbClr val="000000"/>
            </a:solidFill>
            <a:latin typeface="Arial"/>
            <a:ea typeface="Arial"/>
            <a:cs typeface="Arial"/>
          </a:endParaRPr>
        </a:p>
      </cdr:txBody>
    </cdr:sp>
  </cdr:relSizeAnchor>
</c:userShapes>
</file>

<file path=xl/drawings/drawing31.xml><?xml version="1.0" encoding="utf-8"?>
<xdr:wsDr xmlns:xdr="http://schemas.openxmlformats.org/drawingml/2006/spreadsheetDrawing" xmlns:a="http://schemas.openxmlformats.org/drawingml/2006/main">
  <xdr:absoluteAnchor>
    <xdr:pos x="0" y="0"/>
    <xdr:ext cx="9283290" cy="60550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c:userShapes xmlns:c="http://schemas.openxmlformats.org/drawingml/2006/chart">
  <cdr:relSizeAnchor xmlns:cdr="http://schemas.openxmlformats.org/drawingml/2006/chartDrawing">
    <cdr:from>
      <cdr:x>0.02118</cdr:x>
      <cdr:y>0.88363</cdr:y>
    </cdr:from>
    <cdr:to>
      <cdr:x>0.98634</cdr:x>
      <cdr:y>0.99841</cdr:y>
    </cdr:to>
    <cdr:sp macro="" textlink="">
      <cdr:nvSpPr>
        <cdr:cNvPr id="2" name="Text Box 1"/>
        <cdr:cNvSpPr txBox="1">
          <a:spLocks xmlns:a="http://schemas.openxmlformats.org/drawingml/2006/main" noChangeArrowheads="1"/>
        </cdr:cNvSpPr>
      </cdr:nvSpPr>
      <cdr:spPr bwMode="auto">
        <a:xfrm xmlns:a="http://schemas.openxmlformats.org/drawingml/2006/main">
          <a:off x="196645" y="5350386"/>
          <a:ext cx="8959835" cy="69501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endParaRPr lang="fr-FR" sz="1200" baseline="0" smtClean="0">
            <a:latin typeface="Arial"/>
            <a:ea typeface="+mn-ea"/>
            <a:cs typeface="Arial"/>
          </a:endParaRP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pour le Parti du peuple pakistanais (PPP) par décile de revenu. En 2018, 20 % des 10 % d'électeurs les moins aisés (D1) ont voté PPP, contre 9 % des 10 % d'électeurs les plus aisés (D10).</a:t>
          </a:r>
          <a:endParaRPr lang="en-US" sz="1200" b="0" i="0" u="none" strike="noStrike" baseline="0">
            <a:solidFill>
              <a:srgbClr val="000000"/>
            </a:solidFill>
            <a:latin typeface="Arial"/>
            <a:ea typeface="Arial"/>
            <a:cs typeface="Arial"/>
          </a:endParaRPr>
        </a:p>
      </cdr:txBody>
    </cdr:sp>
  </cdr:relSizeAnchor>
</c:userShapes>
</file>

<file path=xl/drawings/drawing33.xml><?xml version="1.0" encoding="utf-8"?>
<xdr:wsDr xmlns:xdr="http://schemas.openxmlformats.org/drawingml/2006/spreadsheetDrawing" xmlns:a="http://schemas.openxmlformats.org/drawingml/2006/main">
  <xdr:absoluteAnchor>
    <xdr:pos x="0" y="0"/>
    <xdr:ext cx="9296400" cy="60706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4.xml><?xml version="1.0" encoding="utf-8"?>
<c:userShapes xmlns:c="http://schemas.openxmlformats.org/drawingml/2006/chart">
  <cdr:relSizeAnchor xmlns:cdr="http://schemas.openxmlformats.org/drawingml/2006/chartDrawing">
    <cdr:from>
      <cdr:x>0.00794</cdr:x>
      <cdr:y>0.83627</cdr:y>
    </cdr:from>
    <cdr:to>
      <cdr:x>0.99029</cdr:x>
      <cdr:y>0.99399</cdr:y>
    </cdr:to>
    <cdr:sp macro="" textlink="">
      <cdr:nvSpPr>
        <cdr:cNvPr id="2" name="Text Box 1"/>
        <cdr:cNvSpPr txBox="1">
          <a:spLocks xmlns:a="http://schemas.openxmlformats.org/drawingml/2006/main" noChangeArrowheads="1"/>
        </cdr:cNvSpPr>
      </cdr:nvSpPr>
      <cdr:spPr bwMode="auto">
        <a:xfrm xmlns:a="http://schemas.openxmlformats.org/drawingml/2006/main">
          <a:off x="73741" y="5063613"/>
          <a:ext cx="9119419" cy="9550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endParaRPr lang="fr-FR" sz="1200" baseline="0" smtClean="0">
            <a:latin typeface="Arial"/>
            <a:ea typeface="+mn-ea"/>
            <a:cs typeface="Arial"/>
          </a:endParaRP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différence entre la part des 10 % d'électeurs les plus aisés et la part des 90 % d'électeurs les moins aisés votant pour le Parti du peuple pakistanais (PPP), avant et après contrôles. Le PPP a toujours obtenu de meilleurs scores au sein des catégories d'électeurs les moins aisés depuis 1970, mais cet écart s'est réduit au cours du temps, passant de 8 points en 1970 à 5 points en 2018 avant contrôles, et de 7 points à 0 après contrôle pour l'appartenance régionale et ethnolinguistique.</a:t>
          </a:r>
          <a:endParaRPr lang="en-US" sz="1200" b="0" i="0" u="none" strike="noStrike" baseline="0">
            <a:solidFill>
              <a:srgbClr val="000000"/>
            </a:solidFill>
            <a:latin typeface="Arial"/>
            <a:ea typeface="Arial"/>
            <a:cs typeface="Arial"/>
          </a:endParaRPr>
        </a:p>
      </cdr:txBody>
    </cdr:sp>
  </cdr:relSizeAnchor>
</c:userShapes>
</file>

<file path=xl/drawings/drawing35.xml><?xml version="1.0" encoding="utf-8"?>
<xdr:wsDr xmlns:xdr="http://schemas.openxmlformats.org/drawingml/2006/spreadsheetDrawing" xmlns:a="http://schemas.openxmlformats.org/drawingml/2006/main">
  <xdr:absoluteAnchor>
    <xdr:pos x="0" y="0"/>
    <xdr:ext cx="9283290" cy="60550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6.xml><?xml version="1.0" encoding="utf-8"?>
<c:userShapes xmlns:c="http://schemas.openxmlformats.org/drawingml/2006/chart">
  <cdr:relSizeAnchor xmlns:cdr="http://schemas.openxmlformats.org/drawingml/2006/chartDrawing">
    <cdr:from>
      <cdr:x>0.02471</cdr:x>
      <cdr:y>0.86874</cdr:y>
    </cdr:from>
    <cdr:to>
      <cdr:x>0.98634</cdr:x>
      <cdr:y>0.99841</cdr:y>
    </cdr:to>
    <cdr:sp macro="" textlink="">
      <cdr:nvSpPr>
        <cdr:cNvPr id="2" name="Text Box 1"/>
        <cdr:cNvSpPr txBox="1">
          <a:spLocks xmlns:a="http://schemas.openxmlformats.org/drawingml/2006/main" noChangeArrowheads="1"/>
        </cdr:cNvSpPr>
      </cdr:nvSpPr>
      <cdr:spPr bwMode="auto">
        <a:xfrm xmlns:a="http://schemas.openxmlformats.org/drawingml/2006/main">
          <a:off x="229419" y="5260257"/>
          <a:ext cx="8927061" cy="7851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endParaRPr lang="fr-FR" sz="1200" baseline="0" smtClean="0">
            <a:latin typeface="Arial"/>
            <a:ea typeface="+mn-ea"/>
            <a:cs typeface="Arial"/>
          </a:endParaRP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représente le soutien relatif au Pakistan Tehreek-e-Insaf (PTI) parmi les électeurs les plus aisés et les plus diplômés, avant et après contrôles. Le PTI a obtenu de meilleurs scores au sein des catégories d'électeurs les plus aisées et les plus diplômées en 2013 et en 2018. Cet écart est maintenu après contrôles.</a:t>
          </a:r>
          <a:endParaRPr lang="en-US" sz="1200" b="0" i="0" u="none" strike="noStrike" baseline="0">
            <a:solidFill>
              <a:srgbClr val="000000"/>
            </a:solidFill>
            <a:latin typeface="Arial"/>
            <a:ea typeface="Arial"/>
            <a:cs typeface="Arial"/>
          </a:endParaRPr>
        </a:p>
      </cdr:txBody>
    </cdr:sp>
  </cdr:relSizeAnchor>
</c:userShapes>
</file>

<file path=xl/drawings/drawing37.xml><?xml version="1.0" encoding="utf-8"?>
<xdr:wsDr xmlns:xdr="http://schemas.openxmlformats.org/drawingml/2006/spreadsheetDrawing" xmlns:a="http://schemas.openxmlformats.org/drawingml/2006/main">
  <xdr:absoluteAnchor>
    <xdr:pos x="0" y="0"/>
    <xdr:ext cx="9283290" cy="605503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8.xml><?xml version="1.0" encoding="utf-8"?>
<c:userShapes xmlns:c="http://schemas.openxmlformats.org/drawingml/2006/chart">
  <cdr:relSizeAnchor xmlns:cdr="http://schemas.openxmlformats.org/drawingml/2006/chartDrawing">
    <cdr:from>
      <cdr:x>0.0256</cdr:x>
      <cdr:y>0.87415</cdr:y>
    </cdr:from>
    <cdr:to>
      <cdr:x>0.98676</cdr:x>
      <cdr:y>0.9992</cdr:y>
    </cdr:to>
    <cdr:sp macro="" textlink="">
      <cdr:nvSpPr>
        <cdr:cNvPr id="2" name="Text Box 1"/>
        <cdr:cNvSpPr txBox="1">
          <a:spLocks xmlns:a="http://schemas.openxmlformats.org/drawingml/2006/main" noChangeArrowheads="1"/>
        </cdr:cNvSpPr>
      </cdr:nvSpPr>
      <cdr:spPr bwMode="auto">
        <a:xfrm xmlns:a="http://schemas.openxmlformats.org/drawingml/2006/main">
          <a:off x="237613" y="5293033"/>
          <a:ext cx="8922774" cy="75715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endParaRPr lang="fr-FR" sz="1200" baseline="0" smtClean="0">
            <a:latin typeface="Arial"/>
            <a:ea typeface="+mn-ea"/>
            <a:cs typeface="Arial"/>
          </a:endParaRP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pour le Parti du peuple pakistanais (PPP) en fonction de l'appartenance religieuse. En 2018, le PPP a été soutenu par 11 % des musulmans sunnites, 29 % des musulmans chiites et 46 % des électeurs non-musulmans.</a:t>
          </a:r>
          <a:endParaRPr lang="en-US" sz="1200" b="0" i="0" u="none" strike="noStrike" baseline="0">
            <a:solidFill>
              <a:srgbClr val="000000"/>
            </a:solidFill>
            <a:latin typeface="Arial"/>
            <a:ea typeface="Arial"/>
            <a:cs typeface="Arial"/>
          </a:endParaRPr>
        </a:p>
      </cdr:txBody>
    </cdr:sp>
  </cdr:relSizeAnchor>
</c:userShapes>
</file>

<file path=xl/drawings/drawing39.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305421" cy="6077009"/>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c:userShapes xmlns:c="http://schemas.openxmlformats.org/drawingml/2006/chart">
  <cdr:relSizeAnchor xmlns:cdr="http://schemas.openxmlformats.org/drawingml/2006/chartDrawing">
    <cdr:from>
      <cdr:x>0.04809</cdr:x>
      <cdr:y>0.86373</cdr:y>
    </cdr:from>
    <cdr:to>
      <cdr:x>0.96191</cdr:x>
      <cdr:y>0.98938</cdr:y>
    </cdr:to>
    <cdr:sp macro="" textlink="">
      <cdr:nvSpPr>
        <cdr:cNvPr id="2" name="Text Box 1"/>
        <cdr:cNvSpPr txBox="1">
          <a:spLocks xmlns:a="http://schemas.openxmlformats.org/drawingml/2006/main" noChangeArrowheads="1"/>
        </cdr:cNvSpPr>
      </cdr:nvSpPr>
      <cdr:spPr bwMode="auto">
        <a:xfrm xmlns:a="http://schemas.openxmlformats.org/drawingml/2006/main">
          <a:off x="446561" y="5238258"/>
          <a:ext cx="8485481" cy="76203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des résultats d'élections officiels (voir wpid.world)</a:t>
          </a:r>
          <a:r>
            <a:rPr lang="fr-FR" sz="1200" baseline="0" smtClean="0">
              <a:latin typeface="Arial"/>
              <a:ea typeface="+mn-ea"/>
              <a:cs typeface="Arial"/>
            </a:rPr>
            <a:t>.</a:t>
          </a: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part des voix obtenue par les principaux groupes de partis politiques pakistanais entre 1970 et 2018. Les chiffres de 1970 portent sur le Pakistan occidental uniquement.</a:t>
          </a:r>
          <a:endParaRPr lang="en-US" sz="1200" b="0" i="0" u="none" strike="noStrike" baseline="0">
            <a:solidFill>
              <a:srgbClr val="000000"/>
            </a:solidFill>
            <a:latin typeface="Arial"/>
            <a:ea typeface="Arial"/>
            <a:cs typeface="Arial"/>
          </a:endParaRPr>
        </a:p>
      </cdr:txBody>
    </cdr:sp>
  </cdr:relSizeAnchor>
</c:userShapes>
</file>

<file path=xl/drawings/drawing41.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0.03619</cdr:x>
      <cdr:y>0.87254</cdr:y>
    </cdr:from>
    <cdr:to>
      <cdr:x>0.95969</cdr:x>
      <cdr:y>0.9909</cdr:y>
    </cdr:to>
    <cdr:sp macro="" textlink="">
      <cdr:nvSpPr>
        <cdr:cNvPr id="2" name="Text Box 1"/>
        <cdr:cNvSpPr txBox="1">
          <a:spLocks xmlns:a="http://schemas.openxmlformats.org/drawingml/2006/main" noChangeArrowheads="1"/>
        </cdr:cNvSpPr>
      </cdr:nvSpPr>
      <cdr:spPr bwMode="auto">
        <a:xfrm xmlns:a="http://schemas.openxmlformats.org/drawingml/2006/main">
          <a:off x="336050" y="5291674"/>
          <a:ext cx="8575367" cy="7178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des données de recensement (voir wpid.world)</a:t>
          </a:r>
          <a:r>
            <a:rPr lang="fr-FR" sz="1200" baseline="0" smtClean="0">
              <a:latin typeface="Arial"/>
              <a:ea typeface="+mn-ea"/>
              <a:cs typeface="Arial"/>
            </a:rPr>
            <a:t>.</a:t>
          </a: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répartition de la population pakistanaise par région et par localisation rurale/urbaine depuis 1981.</a:t>
          </a:r>
          <a:endParaRPr lang="en-US" sz="1200" b="0" i="0" u="none" strike="noStrike" baseline="0">
            <a:solidFill>
              <a:srgbClr val="000000"/>
            </a:solidFill>
            <a:latin typeface="Arial"/>
            <a:ea typeface="Arial"/>
            <a:cs typeface="Arial"/>
          </a:endParaRP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0.05701</cdr:x>
      <cdr:y>0.87484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51" y="5305655"/>
          <a:ext cx="8575367" cy="7178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a:t>
          </a:r>
          <a:r>
            <a:rPr lang="fr-FR" sz="1200" baseline="0" smtClean="0">
              <a:latin typeface="Arial"/>
              <a:ea typeface="+mn-ea"/>
              <a:cs typeface="Arial"/>
            </a:rPr>
            <a:t> wpid.world).</a:t>
          </a: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répartition de la population pakistanaise en âge de voter par langue et par localisation rurale/urbaine en 2018.</a:t>
          </a:r>
          <a:endParaRPr lang="en-US" sz="1200" b="0" i="0" u="none" strike="noStrike" baseline="0">
            <a:solidFill>
              <a:srgbClr val="000000"/>
            </a:solidFill>
            <a:latin typeface="Arial"/>
            <a:ea typeface="Arial"/>
            <a:cs typeface="Arial"/>
          </a:endParaRP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c:userShapes xmlns:c="http://schemas.openxmlformats.org/drawingml/2006/chart">
  <cdr:relSizeAnchor xmlns:cdr="http://schemas.openxmlformats.org/drawingml/2006/chartDrawing">
    <cdr:from>
      <cdr:x>0.05701</cdr:x>
      <cdr:y>0.87484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79" y="5305651"/>
          <a:ext cx="8575367" cy="7178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r>
            <a:rPr lang="fr-FR" sz="1200" baseline="0" smtClean="0">
              <a:latin typeface="Arial"/>
              <a:ea typeface="+mn-ea"/>
              <a:cs typeface="Arial"/>
            </a:rPr>
            <a:t>.</a:t>
          </a: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répartition des 50 % les moins aisés, des 40 % du milieu et des 10 % les plus aisés par langue en 2018.</a:t>
          </a:r>
          <a:endParaRPr lang="en-US" sz="1200" b="0" i="0" u="none" strike="noStrike" baseline="0">
            <a:solidFill>
              <a:srgbClr val="000000"/>
            </a:solidFill>
            <a:latin typeface="Arial"/>
            <a:ea typeface="Arial"/>
            <a:cs typeface="Arial"/>
          </a:endParaRPr>
        </a:p>
      </cdr:txBody>
    </cdr:sp>
  </cdr:relSizeAnchor>
</c:userShapes>
</file>

<file path=xl/drawings/drawing47.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0.05701</cdr:x>
      <cdr:y>0.87484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51" y="5305655"/>
          <a:ext cx="8575367" cy="7178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r>
            <a:rPr lang="fr-FR" sz="1200" baseline="0" smtClean="0">
              <a:latin typeface="Arial"/>
              <a:ea typeface="+mn-ea"/>
              <a:cs typeface="Arial"/>
            </a:rPr>
            <a:t>.</a:t>
          </a: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sz="1000"/>
          </a:pPr>
          <a:r>
            <a:rPr lang="fr-FR" sz="1200" b="1" baseline="0" smtClean="0">
              <a:latin typeface="Arial"/>
              <a:ea typeface="+mn-ea"/>
              <a:cs typeface="Arial"/>
            </a:rPr>
            <a:t>Note </a:t>
          </a:r>
          <a:r>
            <a:rPr lang="fr-FR" sz="1200" baseline="0" smtClean="0">
              <a:latin typeface="Arial"/>
              <a:ea typeface="+mn-ea"/>
              <a:cs typeface="Arial"/>
            </a:rPr>
            <a:t>: le graphique montre la répartition des 50 % les moins aisés, des 40 % du milieu et des 10 % les plus aisés par région en 2018.</a:t>
          </a:r>
          <a:endParaRPr lang="en-US" sz="1200" b="0" i="0" u="none" strike="noStrike" baseline="0">
            <a:solidFill>
              <a:srgbClr val="000000"/>
            </a:solidFill>
            <a:latin typeface="Arial"/>
            <a:ea typeface="Arial"/>
            <a:cs typeface="Arial"/>
          </a:endParaRPr>
        </a:p>
      </cdr:txBody>
    </cdr:sp>
  </cdr:relSizeAnchor>
</c:userShapes>
</file>

<file path=xl/drawings/drawing49.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0.01765</cdr:x>
      <cdr:y>0.86874</cdr:y>
    </cdr:from>
    <cdr:to>
      <cdr:x>0.98569</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163871" y="5260258"/>
          <a:ext cx="8986575" cy="7947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endParaRPr lang="fr-FR" sz="1200" baseline="0" smtClean="0">
            <a:latin typeface="Arial"/>
            <a:ea typeface="+mn-ea"/>
            <a:cs typeface="Arial"/>
          </a:endParaRP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pour le Parti du peuple pakistanais (PPP) par groupe linguistique. Les locuteurs du sindhi ont toujours été très fortement plus enclins à voter pour le PPP que les autres groupes ethnolinguistiques. Ce clivage s'est renforcé au cours du temps, le vote PPP devenant de plus en plus restreint aux Sindhis.</a:t>
          </a:r>
          <a:endParaRPr lang="en-US" sz="1200" b="0" i="0" u="none" strike="noStrike" baseline="0">
            <a:solidFill>
              <a:srgbClr val="000000"/>
            </a:solidFill>
            <a:latin typeface="Arial"/>
            <a:ea typeface="Arial"/>
            <a:cs typeface="Arial"/>
          </a:endParaRPr>
        </a:p>
      </cdr:txBody>
    </cdr:sp>
  </cdr:relSizeAnchor>
</c:userShapes>
</file>

<file path=xl/drawings/drawing50.xml><?xml version="1.0" encoding="utf-8"?>
<c:userShapes xmlns:c="http://schemas.openxmlformats.org/drawingml/2006/chart">
  <cdr:relSizeAnchor xmlns:cdr="http://schemas.openxmlformats.org/drawingml/2006/chartDrawing">
    <cdr:from>
      <cdr:x>0.05701</cdr:x>
      <cdr:y>0.87484</cdr:y>
    </cdr:from>
    <cdr:to>
      <cdr:x>0.98051</cdr:x>
      <cdr:y>0.9932</cdr:y>
    </cdr:to>
    <cdr:sp macro="" textlink="">
      <cdr:nvSpPr>
        <cdr:cNvPr id="2" name="Text Box 1"/>
        <cdr:cNvSpPr txBox="1">
          <a:spLocks xmlns:a="http://schemas.openxmlformats.org/drawingml/2006/main" noChangeArrowheads="1"/>
        </cdr:cNvSpPr>
      </cdr:nvSpPr>
      <cdr:spPr bwMode="auto">
        <a:xfrm xmlns:a="http://schemas.openxmlformats.org/drawingml/2006/main">
          <a:off x="529351" y="5305655"/>
          <a:ext cx="8575367" cy="71781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r>
            <a:rPr lang="fr-FR" sz="1200" baseline="0" smtClean="0">
              <a:latin typeface="Arial"/>
              <a:ea typeface="+mn-ea"/>
              <a:cs typeface="Arial"/>
            </a:rPr>
            <a:t>.</a:t>
          </a:r>
        </a:p>
        <a:p xmlns:a="http://schemas.openxmlformats.org/drawingml/2006/main">
          <a:pPr rtl="0" eaLnBrk="1" fontAlgn="auto" latinLnBrk="0" hangingPunct="1"/>
          <a:r>
            <a:rPr lang="fr-FR" sz="1200" b="1" baseline="0" smtClean="0">
              <a:latin typeface="Arial"/>
              <a:ea typeface="+mn-ea"/>
              <a:cs typeface="Arial"/>
            </a:rPr>
            <a:t>Note </a:t>
          </a:r>
          <a:r>
            <a:rPr lang="fr-FR" sz="1200" baseline="0" smtClean="0">
              <a:latin typeface="Arial"/>
              <a:ea typeface="+mn-ea"/>
              <a:cs typeface="Arial"/>
            </a:rPr>
            <a:t>: le graphique montre la composition des 50 % les moins aisés, des 40 % du milieu et des 10 % les plus aisés par localisation rurale/urbaine en 2018.</a:t>
          </a:r>
          <a:endParaRPr lang="en-GB" sz="1200">
            <a:effectLst/>
            <a:latin typeface="Arial" panose="020B0604020202020204" pitchFamily="34" charset="0"/>
            <a:cs typeface="Arial" panose="020B0604020202020204" pitchFamily="34" charset="0"/>
          </a:endParaRPr>
        </a:p>
      </cdr:txBody>
    </cdr:sp>
  </cdr:relSizeAnchor>
</c:userShapes>
</file>

<file path=xl/drawings/drawing51.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2.xml><?xml version="1.0" encoding="utf-8"?>
<c:userShapes xmlns:c="http://schemas.openxmlformats.org/drawingml/2006/chart">
  <cdr:relSizeAnchor xmlns:cdr="http://schemas.openxmlformats.org/drawingml/2006/chartDrawing">
    <cdr:from>
      <cdr:x>0.06494</cdr:x>
      <cdr:y>0.89226</cdr:y>
    </cdr:from>
    <cdr:to>
      <cdr:x>0.98844</cdr:x>
      <cdr:y>0.99017</cdr:y>
    </cdr:to>
    <cdr:sp macro="" textlink="">
      <cdr:nvSpPr>
        <cdr:cNvPr id="2" name="Text Box 1"/>
        <cdr:cNvSpPr txBox="1">
          <a:spLocks xmlns:a="http://schemas.openxmlformats.org/drawingml/2006/main" noChangeArrowheads="1"/>
        </cdr:cNvSpPr>
      </cdr:nvSpPr>
      <cdr:spPr bwMode="auto">
        <a:xfrm xmlns:a="http://schemas.openxmlformats.org/drawingml/2006/main">
          <a:off x="603015" y="5411298"/>
          <a:ext cx="8575367" cy="5937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r>
            <a:rPr lang="fr-FR" sz="1200" baseline="0" smtClean="0">
              <a:latin typeface="Arial"/>
              <a:ea typeface="+mn-ea"/>
              <a:cs typeface="Arial"/>
            </a:rPr>
            <a:t>.</a:t>
          </a:r>
        </a:p>
        <a:p xmlns:a="http://schemas.openxmlformats.org/drawingml/2006/main">
          <a:pPr rtl="0" eaLnBrk="1" fontAlgn="auto" latinLnBrk="0" hangingPunct="1"/>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pour les partis islamiques par langue.</a:t>
          </a:r>
          <a:endParaRPr lang="en-GB" sz="1200">
            <a:effectLst/>
            <a:latin typeface="Arial" panose="020B0604020202020204" pitchFamily="34" charset="0"/>
            <a:cs typeface="Arial" panose="020B0604020202020204" pitchFamily="34" charset="0"/>
          </a:endParaRPr>
        </a:p>
      </cdr:txBody>
    </cdr:sp>
  </cdr:relSizeAnchor>
</c:userShapes>
</file>

<file path=xl/drawings/drawing53.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c:userShapes xmlns:c="http://schemas.openxmlformats.org/drawingml/2006/chart">
  <cdr:relSizeAnchor xmlns:cdr="http://schemas.openxmlformats.org/drawingml/2006/chartDrawing">
    <cdr:from>
      <cdr:x>0.05502</cdr:x>
      <cdr:y>0.90064</cdr:y>
    </cdr:from>
    <cdr:to>
      <cdr:x>0.97852</cdr:x>
      <cdr:y>0.99854</cdr:y>
    </cdr:to>
    <cdr:sp macro="" textlink="">
      <cdr:nvSpPr>
        <cdr:cNvPr id="2" name="Text Box 1"/>
        <cdr:cNvSpPr txBox="1">
          <a:spLocks xmlns:a="http://schemas.openxmlformats.org/drawingml/2006/main" noChangeArrowheads="1"/>
        </cdr:cNvSpPr>
      </cdr:nvSpPr>
      <cdr:spPr bwMode="auto">
        <a:xfrm xmlns:a="http://schemas.openxmlformats.org/drawingml/2006/main">
          <a:off x="510945" y="5462104"/>
          <a:ext cx="8575367" cy="59376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r>
            <a:rPr lang="fr-FR" sz="1200" baseline="0" smtClean="0">
              <a:latin typeface="Arial"/>
              <a:ea typeface="+mn-ea"/>
              <a:cs typeface="Arial"/>
            </a:rPr>
            <a:t>.</a:t>
          </a:r>
        </a:p>
        <a:p xmlns:a="http://schemas.openxmlformats.org/drawingml/2006/main">
          <a:pPr rtl="0" eaLnBrk="1" fontAlgn="auto" latinLnBrk="0" hangingPunct="1"/>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pour le PTI par langue.</a:t>
          </a:r>
          <a:endParaRPr lang="en-GB" sz="1200">
            <a:effectLst/>
            <a:latin typeface="Arial" panose="020B0604020202020204" pitchFamily="34" charset="0"/>
            <a:cs typeface="Arial" panose="020B0604020202020204" pitchFamily="34" charset="0"/>
          </a:endParaRPr>
        </a:p>
      </cdr:txBody>
    </cdr:sp>
  </cdr:relSizeAnchor>
</c:userShapes>
</file>

<file path=xl/drawings/drawing55.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c:userShapes xmlns:c="http://schemas.openxmlformats.org/drawingml/2006/chart">
  <cdr:relSizeAnchor xmlns:cdr="http://schemas.openxmlformats.org/drawingml/2006/chartDrawing">
    <cdr:from>
      <cdr:x>0.0765</cdr:x>
      <cdr:y>0.89457</cdr:y>
    </cdr:from>
    <cdr:to>
      <cdr:x>1</cdr:x>
      <cdr:y>0.99247</cdr:y>
    </cdr:to>
    <cdr:sp macro="" textlink="">
      <cdr:nvSpPr>
        <cdr:cNvPr id="2" name="Text Box 1"/>
        <cdr:cNvSpPr txBox="1">
          <a:spLocks xmlns:a="http://schemas.openxmlformats.org/drawingml/2006/main" noChangeArrowheads="1"/>
        </cdr:cNvSpPr>
      </cdr:nvSpPr>
      <cdr:spPr bwMode="auto">
        <a:xfrm xmlns:a="http://schemas.openxmlformats.org/drawingml/2006/main">
          <a:off x="710358" y="5425293"/>
          <a:ext cx="8575367" cy="59376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r>
            <a:rPr lang="fr-FR" sz="1200" baseline="0" smtClean="0">
              <a:latin typeface="Arial"/>
              <a:ea typeface="+mn-ea"/>
              <a:cs typeface="Arial"/>
            </a:rPr>
            <a:t>.</a:t>
          </a:r>
        </a:p>
        <a:p xmlns:a="http://schemas.openxmlformats.org/drawingml/2006/main">
          <a:pPr rtl="0" eaLnBrk="1" fontAlgn="auto" latinLnBrk="0" hangingPunct="1"/>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pour le MQM par langue.</a:t>
          </a:r>
          <a:endParaRPr lang="en-GB" sz="1200">
            <a:effectLst/>
            <a:latin typeface="Arial" panose="020B0604020202020204" pitchFamily="34" charset="0"/>
            <a:cs typeface="Arial" panose="020B0604020202020204" pitchFamily="34" charset="0"/>
          </a:endParaRPr>
        </a:p>
      </cdr:txBody>
    </cdr:sp>
  </cdr:relSizeAnchor>
</c:userShapes>
</file>

<file path=xl/drawings/drawing57.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8.xml><?xml version="1.0" encoding="utf-8"?>
<c:userShapes xmlns:c="http://schemas.openxmlformats.org/drawingml/2006/chart">
  <cdr:relSizeAnchor xmlns:cdr="http://schemas.openxmlformats.org/drawingml/2006/chartDrawing">
    <cdr:from>
      <cdr:x>0.06284</cdr:x>
      <cdr:y>0.89681</cdr:y>
    </cdr:from>
    <cdr:to>
      <cdr:x>0.98634</cdr:x>
      <cdr:y>0.99841</cdr:y>
    </cdr:to>
    <cdr:sp macro="" textlink="">
      <cdr:nvSpPr>
        <cdr:cNvPr id="2" name="Text Box 1"/>
        <cdr:cNvSpPr txBox="1">
          <a:spLocks xmlns:a="http://schemas.openxmlformats.org/drawingml/2006/main" noChangeArrowheads="1"/>
        </cdr:cNvSpPr>
      </cdr:nvSpPr>
      <cdr:spPr bwMode="auto">
        <a:xfrm xmlns:a="http://schemas.openxmlformats.org/drawingml/2006/main">
          <a:off x="583515" y="5438913"/>
          <a:ext cx="8575367" cy="61615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r>
            <a:rPr lang="fr-FR" sz="1200" baseline="0" smtClean="0">
              <a:latin typeface="Arial"/>
              <a:ea typeface="+mn-ea"/>
              <a:cs typeface="Arial"/>
            </a:rPr>
            <a:t>.</a:t>
          </a: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PML / IJI / PNA par groupe de revenu.</a:t>
          </a:r>
          <a:endParaRPr lang="en-US" sz="1200" b="0" i="0" u="none" strike="noStrike" baseline="0">
            <a:solidFill>
              <a:srgbClr val="000000"/>
            </a:solidFill>
            <a:latin typeface="Arial"/>
            <a:ea typeface="Arial"/>
            <a:cs typeface="Arial"/>
          </a:endParaRPr>
        </a:p>
      </cdr:txBody>
    </cdr:sp>
  </cdr:relSizeAnchor>
</c:userShapes>
</file>

<file path=xl/drawings/drawing59.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283290" cy="6055032"/>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c:userShapes xmlns:c="http://schemas.openxmlformats.org/drawingml/2006/chart">
  <cdr:relSizeAnchor xmlns:cdr="http://schemas.openxmlformats.org/drawingml/2006/chartDrawing">
    <cdr:from>
      <cdr:x>0.06284</cdr:x>
      <cdr:y>0.86798</cdr:y>
    </cdr:from>
    <cdr:to>
      <cdr:x>0.98634</cdr:x>
      <cdr:y>0.99841</cdr:y>
    </cdr:to>
    <cdr:sp macro="" textlink="">
      <cdr:nvSpPr>
        <cdr:cNvPr id="2" name="Text Box 1"/>
        <cdr:cNvSpPr txBox="1">
          <a:spLocks xmlns:a="http://schemas.openxmlformats.org/drawingml/2006/main" noChangeArrowheads="1"/>
        </cdr:cNvSpPr>
      </cdr:nvSpPr>
      <cdr:spPr bwMode="auto">
        <a:xfrm xmlns:a="http://schemas.openxmlformats.org/drawingml/2006/main">
          <a:off x="583515" y="5264057"/>
          <a:ext cx="8575367" cy="7910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r>
            <a:rPr lang="fr-FR" sz="1200" baseline="0" smtClean="0">
              <a:latin typeface="Arial"/>
              <a:ea typeface="+mn-ea"/>
              <a:cs typeface="Arial"/>
            </a:rPr>
            <a:t>.</a:t>
          </a: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pour les partis islamiques par groupe de revenu.</a:t>
          </a:r>
          <a:endParaRPr lang="en-US" sz="1200" b="0" i="0" u="none" strike="noStrike" baseline="0">
            <a:solidFill>
              <a:srgbClr val="000000"/>
            </a:solidFill>
            <a:latin typeface="Arial"/>
            <a:ea typeface="Arial"/>
            <a:cs typeface="Arial"/>
          </a:endParaRPr>
        </a:p>
      </cdr:txBody>
    </cdr:sp>
  </cdr:relSizeAnchor>
</c:userShapes>
</file>

<file path=xl/drawings/drawing61.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2.xml><?xml version="1.0" encoding="utf-8"?>
<c:userShapes xmlns:c="http://schemas.openxmlformats.org/drawingml/2006/chart">
  <cdr:relSizeAnchor xmlns:cdr="http://schemas.openxmlformats.org/drawingml/2006/chartDrawing">
    <cdr:from>
      <cdr:x>0.06284</cdr:x>
      <cdr:y>0.86798</cdr:y>
    </cdr:from>
    <cdr:to>
      <cdr:x>0.98634</cdr:x>
      <cdr:y>0.99841</cdr:y>
    </cdr:to>
    <cdr:sp macro="" textlink="">
      <cdr:nvSpPr>
        <cdr:cNvPr id="2" name="Text Box 1"/>
        <cdr:cNvSpPr txBox="1">
          <a:spLocks xmlns:a="http://schemas.openxmlformats.org/drawingml/2006/main" noChangeArrowheads="1"/>
        </cdr:cNvSpPr>
      </cdr:nvSpPr>
      <cdr:spPr bwMode="auto">
        <a:xfrm xmlns:a="http://schemas.openxmlformats.org/drawingml/2006/main">
          <a:off x="583515" y="5264057"/>
          <a:ext cx="8575367" cy="7910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r>
            <a:rPr lang="fr-FR" sz="1200" baseline="0" smtClean="0">
              <a:latin typeface="Arial"/>
              <a:ea typeface="+mn-ea"/>
              <a:cs typeface="Arial"/>
            </a:rPr>
            <a:t>.</a:t>
          </a: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pour le PTI par groupe de revenu.</a:t>
          </a:r>
          <a:endParaRPr lang="en-US" sz="1200" b="0" i="0" u="none" strike="noStrike" baseline="0">
            <a:solidFill>
              <a:srgbClr val="000000"/>
            </a:solidFill>
            <a:latin typeface="Arial"/>
            <a:ea typeface="Arial"/>
            <a:cs typeface="Arial"/>
          </a:endParaRPr>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c:userShapes xmlns:c="http://schemas.openxmlformats.org/drawingml/2006/chart">
  <cdr:relSizeAnchor xmlns:cdr="http://schemas.openxmlformats.org/drawingml/2006/chartDrawing">
    <cdr:from>
      <cdr:x>0.06692</cdr:x>
      <cdr:y>0.89609</cdr:y>
    </cdr:from>
    <cdr:to>
      <cdr:x>0.99042</cdr:x>
      <cdr:y>0.99399</cdr:y>
    </cdr:to>
    <cdr:sp macro="" textlink="">
      <cdr:nvSpPr>
        <cdr:cNvPr id="3" name="Text Box 1"/>
        <cdr:cNvSpPr txBox="1">
          <a:spLocks xmlns:a="http://schemas.openxmlformats.org/drawingml/2006/main" noChangeArrowheads="1"/>
        </cdr:cNvSpPr>
      </cdr:nvSpPr>
      <cdr:spPr bwMode="auto">
        <a:xfrm xmlns:a="http://schemas.openxmlformats.org/drawingml/2006/main">
          <a:off x="621379" y="5434496"/>
          <a:ext cx="8575367" cy="59376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r>
            <a:rPr lang="fr-FR" sz="1200" baseline="0" smtClean="0">
              <a:latin typeface="Arial"/>
              <a:ea typeface="+mn-ea"/>
              <a:cs typeface="Arial"/>
            </a:rPr>
            <a:t>.</a:t>
          </a:r>
        </a:p>
        <a:p xmlns:a="http://schemas.openxmlformats.org/drawingml/2006/main">
          <a:pPr rtl="0" eaLnBrk="1" fontAlgn="auto" latinLnBrk="0" hangingPunct="1"/>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pour le PPP par niveau de diplôme.</a:t>
          </a:r>
          <a:endParaRPr lang="en-GB" sz="1200">
            <a:effectLst/>
            <a:latin typeface="Arial" panose="020B0604020202020204" pitchFamily="34" charset="0"/>
            <a:cs typeface="Arial" panose="020B0604020202020204" pitchFamily="34" charset="0"/>
          </a:endParaRPr>
        </a:p>
      </cdr:txBody>
    </cdr:sp>
  </cdr:relSizeAnchor>
</c:userShapes>
</file>

<file path=xl/drawings/drawing65.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c:userShapes xmlns:c="http://schemas.openxmlformats.org/drawingml/2006/chart">
  <cdr:relSizeAnchor xmlns:cdr="http://schemas.openxmlformats.org/drawingml/2006/chartDrawing">
    <cdr:from>
      <cdr:x>0.05899</cdr:x>
      <cdr:y>0.89305</cdr:y>
    </cdr:from>
    <cdr:to>
      <cdr:x>0.98249</cdr:x>
      <cdr:y>0.99095</cdr:y>
    </cdr:to>
    <cdr:sp macro="" textlink="">
      <cdr:nvSpPr>
        <cdr:cNvPr id="2" name="Text Box 1"/>
        <cdr:cNvSpPr txBox="1">
          <a:spLocks xmlns:a="http://schemas.openxmlformats.org/drawingml/2006/main" noChangeArrowheads="1"/>
        </cdr:cNvSpPr>
      </cdr:nvSpPr>
      <cdr:spPr bwMode="auto">
        <a:xfrm xmlns:a="http://schemas.openxmlformats.org/drawingml/2006/main">
          <a:off x="547757" y="5416089"/>
          <a:ext cx="8575367" cy="59376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r>
            <a:rPr lang="fr-FR" sz="1200" baseline="0" smtClean="0">
              <a:latin typeface="Arial"/>
              <a:ea typeface="+mn-ea"/>
              <a:cs typeface="Arial"/>
            </a:rPr>
            <a:t>.</a:t>
          </a:r>
        </a:p>
        <a:p xmlns:a="http://schemas.openxmlformats.org/drawingml/2006/main">
          <a:pPr rtl="0" eaLnBrk="1" fontAlgn="auto" latinLnBrk="0" hangingPunct="1"/>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pour les partis islamiques par niveau de diplôme</a:t>
          </a:r>
          <a:r>
            <a:rPr lang="fr-FR" sz="1400" baseline="0" smtClean="0">
              <a:latin typeface="Arial"/>
              <a:ea typeface="+mn-ea"/>
              <a:cs typeface="Arial"/>
            </a:rPr>
            <a:t>.</a:t>
          </a:r>
          <a:endParaRPr lang="en-GB" sz="1400">
            <a:effectLst/>
            <a:latin typeface="Arial" panose="020B0604020202020204" pitchFamily="34" charset="0"/>
            <a:cs typeface="Arial" panose="020B0604020202020204" pitchFamily="34" charset="0"/>
          </a:endParaRPr>
        </a:p>
      </cdr:txBody>
    </cdr:sp>
  </cdr:relSizeAnchor>
</c:userShapes>
</file>

<file path=xl/drawings/drawing67.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0.05602</cdr:x>
      <cdr:y>0.8976</cdr:y>
    </cdr:from>
    <cdr:to>
      <cdr:x>0.97952</cdr:x>
      <cdr:y>0.99551</cdr:y>
    </cdr:to>
    <cdr:sp macro="" textlink="">
      <cdr:nvSpPr>
        <cdr:cNvPr id="2" name="Text Box 1"/>
        <cdr:cNvSpPr txBox="1">
          <a:spLocks xmlns:a="http://schemas.openxmlformats.org/drawingml/2006/main" noChangeArrowheads="1"/>
        </cdr:cNvSpPr>
      </cdr:nvSpPr>
      <cdr:spPr bwMode="auto">
        <a:xfrm xmlns:a="http://schemas.openxmlformats.org/drawingml/2006/main">
          <a:off x="520148" y="5443698"/>
          <a:ext cx="8575367" cy="59376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r>
            <a:rPr lang="fr-FR" sz="1200" baseline="0" smtClean="0">
              <a:latin typeface="Arial"/>
              <a:ea typeface="+mn-ea"/>
              <a:cs typeface="Arial"/>
            </a:rPr>
            <a:t>.</a:t>
          </a:r>
        </a:p>
        <a:p xmlns:a="http://schemas.openxmlformats.org/drawingml/2006/main">
          <a:pPr rtl="0" eaLnBrk="1" fontAlgn="auto" latinLnBrk="0" hangingPunct="1"/>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pour le PTI par niveau de diplôme.</a:t>
          </a:r>
          <a:endParaRPr lang="en-GB" sz="1200">
            <a:effectLst/>
            <a:latin typeface="Arial" panose="020B0604020202020204" pitchFamily="34" charset="0"/>
            <a:cs typeface="Arial" panose="020B0604020202020204" pitchFamily="34" charset="0"/>
          </a:endParaRPr>
        </a:p>
      </cdr:txBody>
    </cdr:sp>
  </cdr:relSizeAnchor>
</c:userShapes>
</file>

<file path=xl/drawings/drawing69.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0.02736</cdr:x>
      <cdr:y>0.86333</cdr:y>
    </cdr:from>
    <cdr:to>
      <cdr:x>0.98676</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253999" y="5227484"/>
          <a:ext cx="8906387" cy="82754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endParaRPr lang="fr-FR" sz="1200" baseline="0" smtClean="0">
            <a:latin typeface="Arial"/>
            <a:ea typeface="+mn-ea"/>
            <a:cs typeface="Arial"/>
          </a:endParaRP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différence entre la part des électeurs sindhis votant pour le Parti du peuple pakistanais (PPP) et la part des électeurs non-sindhis votant PPP, avant et après contrôles. Les électeurs sindhis ont toujours été fortement plus enclins à voter PPP depuis 1970, écart qui n'est que marginalement affecté par l'introduction de contrôles.</a:t>
          </a:r>
          <a:endParaRPr lang="en-US" sz="1200" b="0" i="0" u="none" strike="noStrike" baseline="0">
            <a:solidFill>
              <a:srgbClr val="000000"/>
            </a:solidFill>
            <a:latin typeface="Arial"/>
            <a:ea typeface="Arial"/>
            <a:cs typeface="Arial"/>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0.06295</cdr:x>
      <cdr:y>0.86343</cdr:y>
    </cdr:from>
    <cdr:to>
      <cdr:x>0.98645</cdr:x>
      <cdr:y>0.99247</cdr:y>
    </cdr:to>
    <cdr:sp macro="" textlink="">
      <cdr:nvSpPr>
        <cdr:cNvPr id="2" name="Text Box 1"/>
        <cdr:cNvSpPr txBox="1">
          <a:spLocks xmlns:a="http://schemas.openxmlformats.org/drawingml/2006/main" noChangeArrowheads="1"/>
        </cdr:cNvSpPr>
      </cdr:nvSpPr>
      <cdr:spPr bwMode="auto">
        <a:xfrm xmlns:a="http://schemas.openxmlformats.org/drawingml/2006/main">
          <a:off x="584568" y="5236449"/>
          <a:ext cx="8575367" cy="7826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r>
            <a:rPr lang="fr-FR" sz="1200" baseline="0" smtClean="0">
              <a:latin typeface="Arial"/>
              <a:ea typeface="+mn-ea"/>
              <a:cs typeface="Arial"/>
            </a:rPr>
            <a:t>.</a:t>
          </a:r>
        </a:p>
        <a:p xmlns:a="http://schemas.openxmlformats.org/drawingml/2006/main">
          <a:pPr rtl="0" eaLnBrk="1" fontAlgn="auto" latinLnBrk="0" hangingPunct="1"/>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pour le PPP parmi les 50 % d'électeurs les moins diplômés, les 40 % du milieu et les 10 % d'électeurs les plus diplômés.</a:t>
          </a:r>
          <a:endParaRPr lang="en-GB" sz="1200">
            <a:effectLst/>
            <a:latin typeface="Arial" panose="020B0604020202020204" pitchFamily="34" charset="0"/>
            <a:cs typeface="Arial" panose="020B0604020202020204" pitchFamily="34" charset="0"/>
          </a:endParaRPr>
        </a:p>
      </cdr:txBody>
    </cdr:sp>
  </cdr:relSizeAnchor>
</c:userShapes>
</file>

<file path=xl/drawings/drawing71.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0.04511</cdr:x>
      <cdr:y>0.87095</cdr:y>
    </cdr:from>
    <cdr:to>
      <cdr:x>0.95893</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418916" y="5282082"/>
          <a:ext cx="8485481" cy="7826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r>
            <a:rPr lang="fr-FR" sz="1200" baseline="0" smtClean="0">
              <a:latin typeface="Arial"/>
              <a:ea typeface="+mn-ea"/>
              <a:cs typeface="Arial"/>
            </a:rPr>
            <a:t>.</a:t>
          </a: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différence entre la part des 10 % d'électeurs les plus diplômés votant PPP et la part des 90 % d'électeurs les moins diplômés votant PPP, avant et après contrôles.</a:t>
          </a:r>
          <a:endParaRPr lang="en-US" sz="1200" b="0" i="0" u="none" strike="noStrike" baseline="0">
            <a:solidFill>
              <a:srgbClr val="000000"/>
            </a:solidFill>
            <a:latin typeface="Arial"/>
            <a:ea typeface="Arial"/>
            <a:cs typeface="Arial"/>
          </a:endParaRPr>
        </a:p>
      </cdr:txBody>
    </cdr:sp>
  </cdr:relSizeAnchor>
</c:userShapes>
</file>

<file path=xl/drawings/drawing73.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0.06196</cdr:x>
      <cdr:y>0.85967</cdr:y>
    </cdr:from>
    <cdr:to>
      <cdr:x>0.98546</cdr:x>
      <cdr:y>0.98871</cdr:y>
    </cdr:to>
    <cdr:sp macro="" textlink="">
      <cdr:nvSpPr>
        <cdr:cNvPr id="2" name="Text Box 1"/>
        <cdr:cNvSpPr txBox="1">
          <a:spLocks xmlns:a="http://schemas.openxmlformats.org/drawingml/2006/main" noChangeArrowheads="1"/>
        </cdr:cNvSpPr>
      </cdr:nvSpPr>
      <cdr:spPr bwMode="auto">
        <a:xfrm xmlns:a="http://schemas.openxmlformats.org/drawingml/2006/main">
          <a:off x="575365" y="5213627"/>
          <a:ext cx="8575367" cy="7826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a:t>
          </a:r>
          <a:r>
            <a:rPr lang="fr-FR" sz="1200" baseline="0" smtClean="0">
              <a:latin typeface="Arial"/>
              <a:ea typeface="+mn-ea"/>
              <a:cs typeface="Arial"/>
            </a:rPr>
            <a:t> wpid.world).</a:t>
          </a:r>
        </a:p>
        <a:p xmlns:a="http://schemas.openxmlformats.org/drawingml/2006/main">
          <a:pPr rtl="0" eaLnBrk="1" fontAlgn="auto" latinLnBrk="0" hangingPunct="1"/>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pour PML / IJI / PNA parmi les 50 % d'électeurs les moins diplômés, les 40 % du milieu et les 10 % d'électeurs les plus diplômés.</a:t>
          </a:r>
          <a:endParaRPr lang="en-GB" sz="1200">
            <a:effectLst/>
            <a:latin typeface="Arial" panose="020B0604020202020204" pitchFamily="34" charset="0"/>
            <a:cs typeface="Arial" panose="020B0604020202020204" pitchFamily="34" charset="0"/>
          </a:endParaRPr>
        </a:p>
      </cdr:txBody>
    </cdr:sp>
  </cdr:relSizeAnchor>
</c:userShapes>
</file>

<file path=xl/drawings/drawing75.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6.xml><?xml version="1.0" encoding="utf-8"?>
<c:userShapes xmlns:c="http://schemas.openxmlformats.org/drawingml/2006/chart">
  <cdr:relSizeAnchor xmlns:cdr="http://schemas.openxmlformats.org/drawingml/2006/chartDrawing">
    <cdr:from>
      <cdr:x>0.06494</cdr:x>
      <cdr:y>0.85967</cdr:y>
    </cdr:from>
    <cdr:to>
      <cdr:x>0.98844</cdr:x>
      <cdr:y>0.98871</cdr:y>
    </cdr:to>
    <cdr:sp macro="" textlink="">
      <cdr:nvSpPr>
        <cdr:cNvPr id="2" name="Text Box 1"/>
        <cdr:cNvSpPr txBox="1">
          <a:spLocks xmlns:a="http://schemas.openxmlformats.org/drawingml/2006/main" noChangeArrowheads="1"/>
        </cdr:cNvSpPr>
      </cdr:nvSpPr>
      <cdr:spPr bwMode="auto">
        <a:xfrm xmlns:a="http://schemas.openxmlformats.org/drawingml/2006/main">
          <a:off x="602974" y="5213626"/>
          <a:ext cx="8575367" cy="7826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a:t>
          </a:r>
          <a:r>
            <a:rPr lang="fr-FR" sz="1200" baseline="0" smtClean="0">
              <a:latin typeface="Arial"/>
              <a:ea typeface="+mn-ea"/>
              <a:cs typeface="Arial"/>
            </a:rPr>
            <a:t> wpid.world).</a:t>
          </a:r>
        </a:p>
        <a:p xmlns:a="http://schemas.openxmlformats.org/drawingml/2006/main">
          <a:pPr rtl="0" eaLnBrk="1" fontAlgn="auto" latinLnBrk="0" hangingPunct="1"/>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pour les partis islamiques parmi les 50 % d'électeurs les moins diplômés, les 40 % du milieu et les 10 % d'électeurs les plus diplômés.</a:t>
          </a:r>
          <a:endParaRPr lang="en-GB" sz="1200">
            <a:effectLst/>
            <a:latin typeface="Arial" panose="020B0604020202020204" pitchFamily="34" charset="0"/>
            <a:cs typeface="Arial" panose="020B0604020202020204" pitchFamily="34" charset="0"/>
          </a:endParaRPr>
        </a:p>
      </cdr:txBody>
    </cdr:sp>
  </cdr:relSizeAnchor>
</c:userShapes>
</file>

<file path=xl/drawings/drawing77.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8.xml><?xml version="1.0" encoding="utf-8"?>
<c:userShapes xmlns:c="http://schemas.openxmlformats.org/drawingml/2006/chart">
  <cdr:relSizeAnchor xmlns:cdr="http://schemas.openxmlformats.org/drawingml/2006/chartDrawing">
    <cdr:from>
      <cdr:x>0.058</cdr:x>
      <cdr:y>0.8627</cdr:y>
    </cdr:from>
    <cdr:to>
      <cdr:x>0.9815</cdr:x>
      <cdr:y>0.99174</cdr:y>
    </cdr:to>
    <cdr:sp macro="" textlink="">
      <cdr:nvSpPr>
        <cdr:cNvPr id="2" name="Text Box 1"/>
        <cdr:cNvSpPr txBox="1">
          <a:spLocks xmlns:a="http://schemas.openxmlformats.org/drawingml/2006/main" noChangeArrowheads="1"/>
        </cdr:cNvSpPr>
      </cdr:nvSpPr>
      <cdr:spPr bwMode="auto">
        <a:xfrm xmlns:a="http://schemas.openxmlformats.org/drawingml/2006/main">
          <a:off x="538553" y="5232032"/>
          <a:ext cx="8575367" cy="7826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r>
            <a:rPr lang="fr-FR" sz="1200" baseline="0" smtClean="0">
              <a:latin typeface="Arial"/>
              <a:ea typeface="+mn-ea"/>
              <a:cs typeface="Arial"/>
            </a:rPr>
            <a:t>.</a:t>
          </a:r>
        </a:p>
        <a:p xmlns:a="http://schemas.openxmlformats.org/drawingml/2006/main">
          <a:pPr rtl="0" eaLnBrk="1" fontAlgn="auto" latinLnBrk="0" hangingPunct="1"/>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pour le PTI parmi les 50 % d'électeurs les moins diplômés, les 40 % du milieu et les 10 % d'électeurs les plus diplômés.</a:t>
          </a:r>
          <a:endParaRPr lang="en-GB" sz="1200">
            <a:effectLst/>
            <a:latin typeface="Arial" panose="020B0604020202020204" pitchFamily="34" charset="0"/>
            <a:cs typeface="Arial" panose="020B0604020202020204" pitchFamily="34" charset="0"/>
          </a:endParaRPr>
        </a:p>
      </cdr:txBody>
    </cdr:sp>
  </cdr:relSizeAnchor>
</c:userShapes>
</file>

<file path=xl/drawings/drawing79.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9296400" cy="6070600"/>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0.xml><?xml version="1.0" encoding="utf-8"?>
<c:userShapes xmlns:c="http://schemas.openxmlformats.org/drawingml/2006/chart">
  <cdr:relSizeAnchor xmlns:cdr="http://schemas.openxmlformats.org/drawingml/2006/chartDrawing">
    <cdr:from>
      <cdr:x>0.06196</cdr:x>
      <cdr:y>0.8786</cdr:y>
    </cdr:from>
    <cdr:to>
      <cdr:x>0.98546</cdr:x>
      <cdr:y>0.99933</cdr:y>
    </cdr:to>
    <cdr:sp macro="" textlink="">
      <cdr:nvSpPr>
        <cdr:cNvPr id="2" name="Text Box 1"/>
        <cdr:cNvSpPr txBox="1">
          <a:spLocks xmlns:a="http://schemas.openxmlformats.org/drawingml/2006/main" noChangeArrowheads="1"/>
        </cdr:cNvSpPr>
      </cdr:nvSpPr>
      <cdr:spPr bwMode="auto">
        <a:xfrm xmlns:a="http://schemas.openxmlformats.org/drawingml/2006/main">
          <a:off x="575365" y="5328478"/>
          <a:ext cx="8575367" cy="7321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a:t>
          </a:r>
          <a:r>
            <a:rPr lang="fr-FR" sz="1200" baseline="0" smtClean="0">
              <a:latin typeface="Arial"/>
              <a:ea typeface="+mn-ea"/>
              <a:cs typeface="Arial"/>
            </a:rPr>
            <a:t> wpid.world).</a:t>
          </a:r>
        </a:p>
        <a:p xmlns:a="http://schemas.openxmlformats.org/drawingml/2006/main">
          <a:pPr rtl="0" eaLnBrk="1" fontAlgn="auto" latinLnBrk="0" hangingPunct="1"/>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PML / IJI / PNA en fonction de l'appartenance religieuse.</a:t>
          </a:r>
          <a:endParaRPr lang="en-GB" sz="1200">
            <a:effectLst/>
            <a:latin typeface="Arial" panose="020B0604020202020204" pitchFamily="34" charset="0"/>
            <a:cs typeface="Arial" panose="020B0604020202020204" pitchFamily="34" charset="0"/>
          </a:endParaRPr>
        </a:p>
      </cdr:txBody>
    </cdr:sp>
  </cdr:relSizeAnchor>
</c:userShapes>
</file>

<file path=xl/drawings/drawing81.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2.xml><?xml version="1.0" encoding="utf-8"?>
<c:userShapes xmlns:c="http://schemas.openxmlformats.org/drawingml/2006/chart">
  <cdr:relSizeAnchor xmlns:cdr="http://schemas.openxmlformats.org/drawingml/2006/chartDrawing">
    <cdr:from>
      <cdr:x>0.06196</cdr:x>
      <cdr:y>0.87636</cdr:y>
    </cdr:from>
    <cdr:to>
      <cdr:x>0.98546</cdr:x>
      <cdr:y>0.99709</cdr:y>
    </cdr:to>
    <cdr:sp macro="" textlink="">
      <cdr:nvSpPr>
        <cdr:cNvPr id="2" name="Text Box 1"/>
        <cdr:cNvSpPr txBox="1">
          <a:spLocks xmlns:a="http://schemas.openxmlformats.org/drawingml/2006/main" noChangeArrowheads="1"/>
        </cdr:cNvSpPr>
      </cdr:nvSpPr>
      <cdr:spPr bwMode="auto">
        <a:xfrm xmlns:a="http://schemas.openxmlformats.org/drawingml/2006/main">
          <a:off x="575365" y="5314858"/>
          <a:ext cx="8575367" cy="73217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r>
            <a:rPr lang="fr-FR" sz="1200" baseline="0" smtClean="0">
              <a:latin typeface="Arial"/>
              <a:ea typeface="+mn-ea"/>
              <a:cs typeface="Arial"/>
            </a:rPr>
            <a:t>.</a:t>
          </a:r>
        </a:p>
        <a:p xmlns:a="http://schemas.openxmlformats.org/drawingml/2006/main">
          <a:pPr rtl="0" eaLnBrk="1" fontAlgn="auto" latinLnBrk="0" hangingPunct="1"/>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pour les partis islamiques en fonction de l'appartenance religieuse.</a:t>
          </a:r>
          <a:endParaRPr lang="en-GB" sz="1200">
            <a:effectLst/>
            <a:latin typeface="Arial" panose="020B0604020202020204" pitchFamily="34" charset="0"/>
            <a:cs typeface="Arial" panose="020B0604020202020204" pitchFamily="34" charset="0"/>
          </a:endParaRPr>
        </a:p>
      </cdr:txBody>
    </cdr:sp>
  </cdr:relSizeAnchor>
</c:userShapes>
</file>

<file path=xl/drawings/drawing83.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4.xml><?xml version="1.0" encoding="utf-8"?>
<c:userShapes xmlns:c="http://schemas.openxmlformats.org/drawingml/2006/chart">
  <cdr:relSizeAnchor xmlns:cdr="http://schemas.openxmlformats.org/drawingml/2006/chartDrawing">
    <cdr:from>
      <cdr:x>0.058</cdr:x>
      <cdr:y>0.88923</cdr:y>
    </cdr:from>
    <cdr:to>
      <cdr:x>0.9815</cdr:x>
      <cdr:y>0.9986</cdr:y>
    </cdr:to>
    <cdr:sp macro="" textlink="">
      <cdr:nvSpPr>
        <cdr:cNvPr id="2" name="Text Box 1"/>
        <cdr:cNvSpPr txBox="1">
          <a:spLocks xmlns:a="http://schemas.openxmlformats.org/drawingml/2006/main" noChangeArrowheads="1"/>
        </cdr:cNvSpPr>
      </cdr:nvSpPr>
      <cdr:spPr bwMode="auto">
        <a:xfrm xmlns:a="http://schemas.openxmlformats.org/drawingml/2006/main">
          <a:off x="538554" y="5392899"/>
          <a:ext cx="8575367" cy="6633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r>
            <a:rPr lang="fr-FR" sz="1200" baseline="0" smtClean="0">
              <a:latin typeface="Arial"/>
              <a:ea typeface="+mn-ea"/>
              <a:cs typeface="Arial"/>
            </a:rPr>
            <a:t>.</a:t>
          </a:r>
        </a:p>
        <a:p xmlns:a="http://schemas.openxmlformats.org/drawingml/2006/main">
          <a:pPr rtl="0" eaLnBrk="1" fontAlgn="auto" latinLnBrk="0" hangingPunct="1"/>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PTI en fonction de l'appartenance religieuse.</a:t>
          </a:r>
          <a:endParaRPr lang="en-GB" sz="1200">
            <a:effectLst/>
            <a:latin typeface="Arial" panose="020B0604020202020204" pitchFamily="34" charset="0"/>
            <a:cs typeface="Arial" panose="020B0604020202020204" pitchFamily="34" charset="0"/>
          </a:endParaRPr>
        </a:p>
      </cdr:txBody>
    </cdr:sp>
  </cdr:relSizeAnchor>
</c:userShapes>
</file>

<file path=xl/drawings/drawing85.xml><?xml version="1.0" encoding="utf-8"?>
<xdr:wsDr xmlns:xdr="http://schemas.openxmlformats.org/drawingml/2006/spreadsheetDrawing" xmlns:a="http://schemas.openxmlformats.org/drawingml/2006/main">
  <xdr:absoluteAnchor>
    <xdr:pos x="0" y="0"/>
    <xdr:ext cx="9312088" cy="6084794"/>
    <xdr:graphicFrame macro="">
      <xdr:nvGraphicFramePr>
        <xdr:cNvPr id="2" name="Graphique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6.xml><?xml version="1.0" encoding="utf-8"?>
<c:userShapes xmlns:c="http://schemas.openxmlformats.org/drawingml/2006/chart">
  <cdr:relSizeAnchor xmlns:cdr="http://schemas.openxmlformats.org/drawingml/2006/chartDrawing">
    <cdr:from>
      <cdr:x>0.05205</cdr:x>
      <cdr:y>0.86574</cdr:y>
    </cdr:from>
    <cdr:to>
      <cdr:x>0.96587</cdr:x>
      <cdr:y>0.99478</cdr:y>
    </cdr:to>
    <cdr:sp macro="" textlink="">
      <cdr:nvSpPr>
        <cdr:cNvPr id="2" name="Text Box 1"/>
        <cdr:cNvSpPr txBox="1">
          <a:spLocks xmlns:a="http://schemas.openxmlformats.org/drawingml/2006/main" noChangeArrowheads="1"/>
        </cdr:cNvSpPr>
      </cdr:nvSpPr>
      <cdr:spPr bwMode="auto">
        <a:xfrm xmlns:a="http://schemas.openxmlformats.org/drawingml/2006/main">
          <a:off x="483336" y="5250438"/>
          <a:ext cx="8485481" cy="78262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r>
            <a:rPr lang="fr-FR" sz="1200" baseline="0" smtClean="0">
              <a:latin typeface="Arial"/>
              <a:ea typeface="+mn-ea"/>
              <a:cs typeface="Arial"/>
            </a:rPr>
            <a:t>.</a:t>
          </a: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différence entre la part des électeurs chiites ou non-musulmans votant PPP et la part des électeurs sunnites votant PPP, avant et après contrôles. </a:t>
          </a:r>
        </a:p>
      </cdr:txBody>
    </cdr:sp>
  </cdr:relSizeAnchor>
</c:userShapes>
</file>

<file path=xl/drawings/drawing9.xml><?xml version="1.0" encoding="utf-8"?>
<c:userShapes xmlns:c="http://schemas.openxmlformats.org/drawingml/2006/chart">
  <cdr:relSizeAnchor xmlns:cdr="http://schemas.openxmlformats.org/drawingml/2006/chartDrawing">
    <cdr:from>
      <cdr:x>0.03001</cdr:x>
      <cdr:y>0.86604</cdr:y>
    </cdr:from>
    <cdr:to>
      <cdr:x>0.98173</cdr:x>
      <cdr:y>1</cdr:y>
    </cdr:to>
    <cdr:sp macro="" textlink="">
      <cdr:nvSpPr>
        <cdr:cNvPr id="2" name="Text Box 1"/>
        <cdr:cNvSpPr txBox="1">
          <a:spLocks xmlns:a="http://schemas.openxmlformats.org/drawingml/2006/main" noChangeArrowheads="1"/>
        </cdr:cNvSpPr>
      </cdr:nvSpPr>
      <cdr:spPr bwMode="auto">
        <a:xfrm xmlns:a="http://schemas.openxmlformats.org/drawingml/2006/main">
          <a:off x="278581" y="5243871"/>
          <a:ext cx="8835103" cy="81116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xmlns="">
              <a:solidFill>
                <a:srgbClr xmlns:mc="http://schemas.openxmlformats.org/markup-compatibility/2006" val="FFFFFF" mc:Ignorable="a14" a14:legacySpreadsheetColorIndex="9"/>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wrap="square" lIns="27432" tIns="22860" rIns="0"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fr-FR" sz="1200" b="1" smtClean="0">
              <a:latin typeface="Arial"/>
              <a:ea typeface="+mn-ea"/>
              <a:cs typeface="Arial"/>
            </a:rPr>
            <a:t>Source </a:t>
          </a:r>
          <a:r>
            <a:rPr lang="fr-FR" sz="1200" smtClean="0">
              <a:latin typeface="Arial"/>
              <a:ea typeface="+mn-ea"/>
              <a:cs typeface="Arial"/>
            </a:rPr>
            <a:t>: calculs des auteurs à partir de sondages pakistanais (voir wpid.world).</a:t>
          </a:r>
          <a:endParaRPr lang="fr-FR" sz="1200" baseline="0" smtClean="0">
            <a:latin typeface="Arial"/>
            <a:ea typeface="+mn-ea"/>
            <a:cs typeface="Arial"/>
          </a:endParaRPr>
        </a:p>
        <a:p xmlns:a="http://schemas.openxmlformats.org/drawingml/2006/main">
          <a:pPr algn="just" rtl="0">
            <a:defRPr sz="1000"/>
          </a:pPr>
          <a:r>
            <a:rPr lang="fr-FR" sz="1200" b="1" baseline="0" smtClean="0">
              <a:latin typeface="Arial"/>
              <a:ea typeface="+mn-ea"/>
              <a:cs typeface="Arial"/>
            </a:rPr>
            <a:t>Note </a:t>
          </a:r>
          <a:r>
            <a:rPr lang="fr-FR" sz="1200" baseline="0" smtClean="0">
              <a:latin typeface="Arial"/>
              <a:ea typeface="+mn-ea"/>
              <a:cs typeface="Arial"/>
            </a:rPr>
            <a:t>: le graphique montre la part des électeurs votant pour les partis de la Ligue musulmane du Pakistan (PML) ou les alliances associées à ces partis (IJI / PNA) par groupe linguistique. Les partis de la Ligue musulmane ont vu leur base électorale devenir de plus en plus restreinte aux locuteurs du saraiki et du penjabi au cours des dernières décennies.</a:t>
          </a:r>
          <a:endParaRPr lang="en-US" sz="1200" b="0" i="0" u="none" strike="noStrike" baseline="0">
            <a:solidFill>
              <a:srgbClr val="000000"/>
            </a:solidFill>
            <a:latin typeface="Arial"/>
            <a:ea typeface="Arial"/>
            <a:cs typeface="Arial"/>
          </a:endParaRPr>
        </a:p>
      </cdr:txBody>
    </cdr:sp>
  </cdr:relSizeAnchor>
</c:userShape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B46"/>
  <sheetViews>
    <sheetView tabSelected="1" workbookViewId="0">
      <selection activeCell="B8" sqref="B8"/>
    </sheetView>
  </sheetViews>
  <sheetFormatPr baseColWidth="10" defaultColWidth="10.6640625" defaultRowHeight="13.8" x14ac:dyDescent="0.25"/>
  <cols>
    <col min="1" max="1" width="22.6640625" style="72" customWidth="1"/>
    <col min="2" max="2" width="102.44140625" style="27" customWidth="1"/>
    <col min="3" max="16384" width="10.6640625" style="27"/>
  </cols>
  <sheetData>
    <row r="1" spans="1:2" ht="63" customHeight="1" thickBot="1" x14ac:dyDescent="0.3">
      <c r="A1" s="85" t="s">
        <v>660</v>
      </c>
      <c r="B1" s="86"/>
    </row>
    <row r="2" spans="1:2" ht="16.95" customHeight="1" thickBot="1" x14ac:dyDescent="0.3">
      <c r="A2" s="87" t="s">
        <v>478</v>
      </c>
      <c r="B2" s="88"/>
    </row>
    <row r="3" spans="1:2" x14ac:dyDescent="0.25">
      <c r="A3" s="59" t="s">
        <v>480</v>
      </c>
      <c r="B3" s="60" t="s">
        <v>663</v>
      </c>
    </row>
    <row r="4" spans="1:2" x14ac:dyDescent="0.25">
      <c r="A4" s="61" t="s">
        <v>481</v>
      </c>
      <c r="B4" s="62" t="s">
        <v>522</v>
      </c>
    </row>
    <row r="5" spans="1:2" x14ac:dyDescent="0.25">
      <c r="A5" s="61" t="s">
        <v>482</v>
      </c>
      <c r="B5" s="62" t="s">
        <v>523</v>
      </c>
    </row>
    <row r="6" spans="1:2" x14ac:dyDescent="0.25">
      <c r="A6" s="61" t="s">
        <v>483</v>
      </c>
      <c r="B6" s="62" t="s">
        <v>524</v>
      </c>
    </row>
    <row r="7" spans="1:2" x14ac:dyDescent="0.25">
      <c r="A7" s="61" t="s">
        <v>484</v>
      </c>
      <c r="B7" s="62" t="s">
        <v>526</v>
      </c>
    </row>
    <row r="8" spans="1:2" x14ac:dyDescent="0.25">
      <c r="A8" s="61" t="s">
        <v>485</v>
      </c>
      <c r="B8" s="62" t="s">
        <v>527</v>
      </c>
    </row>
    <row r="9" spans="1:2" x14ac:dyDescent="0.25">
      <c r="A9" s="61" t="s">
        <v>486</v>
      </c>
      <c r="B9" s="62" t="s">
        <v>525</v>
      </c>
    </row>
    <row r="10" spans="1:2" x14ac:dyDescent="0.25">
      <c r="A10" s="61" t="s">
        <v>487</v>
      </c>
      <c r="B10" s="62" t="s">
        <v>528</v>
      </c>
    </row>
    <row r="11" spans="1:2" x14ac:dyDescent="0.25">
      <c r="A11" s="61" t="s">
        <v>488</v>
      </c>
      <c r="B11" s="62" t="s">
        <v>563</v>
      </c>
    </row>
    <row r="12" spans="1:2" x14ac:dyDescent="0.25">
      <c r="A12" s="61" t="s">
        <v>489</v>
      </c>
      <c r="B12" s="62" t="s">
        <v>529</v>
      </c>
    </row>
    <row r="13" spans="1:2" x14ac:dyDescent="0.25">
      <c r="A13" s="61" t="s">
        <v>513</v>
      </c>
      <c r="B13" s="62" t="s">
        <v>531</v>
      </c>
    </row>
    <row r="14" spans="1:2" ht="14.4" thickBot="1" x14ac:dyDescent="0.3">
      <c r="A14" s="63" t="s">
        <v>514</v>
      </c>
      <c r="B14" s="64" t="s">
        <v>532</v>
      </c>
    </row>
    <row r="15" spans="1:2" ht="14.4" thickBot="1" x14ac:dyDescent="0.3">
      <c r="A15" s="89" t="s">
        <v>479</v>
      </c>
      <c r="B15" s="90"/>
    </row>
    <row r="16" spans="1:2" x14ac:dyDescent="0.25">
      <c r="A16" s="65" t="s">
        <v>490</v>
      </c>
      <c r="B16" s="66" t="s">
        <v>533</v>
      </c>
    </row>
    <row r="17" spans="1:2" x14ac:dyDescent="0.25">
      <c r="A17" s="67" t="s">
        <v>491</v>
      </c>
      <c r="B17" s="68" t="s">
        <v>534</v>
      </c>
    </row>
    <row r="18" spans="1:2" x14ac:dyDescent="0.25">
      <c r="A18" s="67" t="s">
        <v>492</v>
      </c>
      <c r="B18" s="68" t="s">
        <v>535</v>
      </c>
    </row>
    <row r="19" spans="1:2" x14ac:dyDescent="0.25">
      <c r="A19" s="67" t="s">
        <v>493</v>
      </c>
      <c r="B19" s="68" t="s">
        <v>536</v>
      </c>
    </row>
    <row r="20" spans="1:2" x14ac:dyDescent="0.25">
      <c r="A20" s="67" t="s">
        <v>494</v>
      </c>
      <c r="B20" s="68" t="s">
        <v>537</v>
      </c>
    </row>
    <row r="21" spans="1:2" x14ac:dyDescent="0.25">
      <c r="A21" s="67" t="s">
        <v>495</v>
      </c>
      <c r="B21" s="68" t="s">
        <v>538</v>
      </c>
    </row>
    <row r="22" spans="1:2" x14ac:dyDescent="0.25">
      <c r="A22" s="67" t="s">
        <v>496</v>
      </c>
      <c r="B22" s="68" t="s">
        <v>539</v>
      </c>
    </row>
    <row r="23" spans="1:2" x14ac:dyDescent="0.25">
      <c r="A23" s="67" t="s">
        <v>497</v>
      </c>
      <c r="B23" s="68" t="s">
        <v>541</v>
      </c>
    </row>
    <row r="24" spans="1:2" x14ac:dyDescent="0.25">
      <c r="A24" s="67" t="s">
        <v>498</v>
      </c>
      <c r="B24" s="68" t="s">
        <v>540</v>
      </c>
    </row>
    <row r="25" spans="1:2" x14ac:dyDescent="0.25">
      <c r="A25" s="67" t="s">
        <v>499</v>
      </c>
      <c r="B25" s="69" t="s">
        <v>542</v>
      </c>
    </row>
    <row r="26" spans="1:2" x14ac:dyDescent="0.25">
      <c r="A26" s="67" t="s">
        <v>500</v>
      </c>
      <c r="B26" s="69" t="s">
        <v>543</v>
      </c>
    </row>
    <row r="27" spans="1:2" x14ac:dyDescent="0.25">
      <c r="A27" s="67" t="s">
        <v>501</v>
      </c>
      <c r="B27" s="68" t="s">
        <v>544</v>
      </c>
    </row>
    <row r="28" spans="1:2" x14ac:dyDescent="0.25">
      <c r="A28" s="67" t="s">
        <v>502</v>
      </c>
      <c r="B28" s="68" t="s">
        <v>545</v>
      </c>
    </row>
    <row r="29" spans="1:2" x14ac:dyDescent="0.25">
      <c r="A29" s="67" t="s">
        <v>503</v>
      </c>
      <c r="B29" s="68" t="s">
        <v>546</v>
      </c>
    </row>
    <row r="30" spans="1:2" x14ac:dyDescent="0.25">
      <c r="A30" s="67" t="s">
        <v>504</v>
      </c>
      <c r="B30" s="68" t="s">
        <v>547</v>
      </c>
    </row>
    <row r="31" spans="1:2" x14ac:dyDescent="0.25">
      <c r="A31" s="67" t="s">
        <v>505</v>
      </c>
      <c r="B31" s="68" t="s">
        <v>548</v>
      </c>
    </row>
    <row r="32" spans="1:2" x14ac:dyDescent="0.25">
      <c r="A32" s="67" t="s">
        <v>506</v>
      </c>
      <c r="B32" s="68" t="s">
        <v>549</v>
      </c>
    </row>
    <row r="33" spans="1:2" x14ac:dyDescent="0.25">
      <c r="A33" s="67" t="s">
        <v>507</v>
      </c>
      <c r="B33" s="68" t="s">
        <v>550</v>
      </c>
    </row>
    <row r="34" spans="1:2" x14ac:dyDescent="0.25">
      <c r="A34" s="67" t="s">
        <v>508</v>
      </c>
      <c r="B34" s="68" t="s">
        <v>551</v>
      </c>
    </row>
    <row r="35" spans="1:2" x14ac:dyDescent="0.25">
      <c r="A35" s="67" t="s">
        <v>509</v>
      </c>
      <c r="B35" s="68" t="s">
        <v>552</v>
      </c>
    </row>
    <row r="36" spans="1:2" x14ac:dyDescent="0.25">
      <c r="A36" s="67" t="s">
        <v>510</v>
      </c>
      <c r="B36" s="68" t="s">
        <v>553</v>
      </c>
    </row>
    <row r="37" spans="1:2" x14ac:dyDescent="0.25">
      <c r="A37" s="67" t="s">
        <v>511</v>
      </c>
      <c r="B37" s="68" t="s">
        <v>554</v>
      </c>
    </row>
    <row r="38" spans="1:2" x14ac:dyDescent="0.25">
      <c r="A38" s="67" t="s">
        <v>512</v>
      </c>
      <c r="B38" s="68" t="s">
        <v>555</v>
      </c>
    </row>
    <row r="39" spans="1:2" x14ac:dyDescent="0.25">
      <c r="A39" s="67" t="s">
        <v>661</v>
      </c>
      <c r="B39" s="68" t="s">
        <v>530</v>
      </c>
    </row>
    <row r="40" spans="1:2" x14ac:dyDescent="0.25">
      <c r="A40" s="67" t="s">
        <v>515</v>
      </c>
      <c r="B40" s="68" t="s">
        <v>556</v>
      </c>
    </row>
    <row r="41" spans="1:2" x14ac:dyDescent="0.25">
      <c r="A41" s="67" t="s">
        <v>516</v>
      </c>
      <c r="B41" s="68" t="s">
        <v>557</v>
      </c>
    </row>
    <row r="42" spans="1:2" x14ac:dyDescent="0.25">
      <c r="A42" s="67" t="s">
        <v>517</v>
      </c>
      <c r="B42" s="68" t="s">
        <v>558</v>
      </c>
    </row>
    <row r="43" spans="1:2" x14ac:dyDescent="0.25">
      <c r="A43" s="67" t="s">
        <v>518</v>
      </c>
      <c r="B43" s="68" t="s">
        <v>559</v>
      </c>
    </row>
    <row r="44" spans="1:2" x14ac:dyDescent="0.25">
      <c r="A44" s="67" t="s">
        <v>519</v>
      </c>
      <c r="B44" s="68" t="s">
        <v>560</v>
      </c>
    </row>
    <row r="45" spans="1:2" x14ac:dyDescent="0.25">
      <c r="A45" s="67" t="s">
        <v>520</v>
      </c>
      <c r="B45" s="68" t="s">
        <v>561</v>
      </c>
    </row>
    <row r="46" spans="1:2" ht="14.4" thickBot="1" x14ac:dyDescent="0.3">
      <c r="A46" s="70" t="s">
        <v>521</v>
      </c>
      <c r="B46" s="71" t="s">
        <v>562</v>
      </c>
    </row>
  </sheetData>
  <mergeCells count="3">
    <mergeCell ref="A1:B1"/>
    <mergeCell ref="A2:B2"/>
    <mergeCell ref="A15:B15"/>
  </mergeCells>
  <pageMargins left="0.7" right="0.7" top="0.75" bottom="0.75" header="0.3" footer="0.3"/>
  <pageSetup paperSize="9" orientation="landscape"/>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G27"/>
  <sheetViews>
    <sheetView workbookViewId="0">
      <selection sqref="A1:I1"/>
    </sheetView>
  </sheetViews>
  <sheetFormatPr baseColWidth="10" defaultColWidth="11.44140625" defaultRowHeight="13.8" x14ac:dyDescent="0.25"/>
  <cols>
    <col min="1" max="1" width="29.6640625" style="20" customWidth="1"/>
    <col min="2" max="7" width="15" style="22" customWidth="1"/>
    <col min="8" max="16384" width="11.44140625" style="20"/>
  </cols>
  <sheetData>
    <row r="1" spans="1:7" ht="20.7" customHeight="1" thickBot="1" x14ac:dyDescent="0.3">
      <c r="A1" s="93" t="s">
        <v>566</v>
      </c>
      <c r="B1" s="94"/>
      <c r="C1" s="94"/>
      <c r="D1" s="94"/>
      <c r="E1" s="94"/>
      <c r="F1" s="94"/>
      <c r="G1" s="95"/>
    </row>
    <row r="2" spans="1:7" s="27" customFormat="1" ht="14.4" thickBot="1" x14ac:dyDescent="0.3">
      <c r="A2" s="28"/>
      <c r="B2" s="30">
        <v>1988</v>
      </c>
      <c r="C2" s="30">
        <v>1997</v>
      </c>
      <c r="D2" s="30">
        <v>2002</v>
      </c>
      <c r="E2" s="30">
        <v>2008</v>
      </c>
      <c r="F2" s="30">
        <v>2013</v>
      </c>
      <c r="G2" s="31">
        <v>2018</v>
      </c>
    </row>
    <row r="3" spans="1:7" x14ac:dyDescent="0.25">
      <c r="A3" s="28" t="str">
        <f>IF(r_des!A2="","",r_des!A2)</f>
        <v>Diplôme : Aucun</v>
      </c>
      <c r="B3" s="35">
        <f>IF(r_des!D2="","",r_des!D2)</f>
        <v>0.34085074067115784</v>
      </c>
      <c r="C3" s="35">
        <f>IF(r_des!E2="","",r_des!E2)</f>
        <v>0.28694409132003784</v>
      </c>
      <c r="D3" s="35">
        <f>IF(r_des!F2="","",r_des!F2)</f>
        <v>0.40846973657608032</v>
      </c>
      <c r="E3" s="35">
        <f>IF(r_des!G2="","",r_des!G2)</f>
        <v>0.3236699104309082</v>
      </c>
      <c r="F3" s="35">
        <f>IF(r_des!H2="","",r_des!H2)</f>
        <v>0.25750362873077393</v>
      </c>
      <c r="G3" s="36">
        <f>IF(r_des!I2="","",r_des!I2)</f>
        <v>0.21980927884578705</v>
      </c>
    </row>
    <row r="4" spans="1:7" x14ac:dyDescent="0.25">
      <c r="A4" s="28" t="str">
        <f>IF(r_des!A3="","",r_des!A3)</f>
        <v>Diplôme : Primaire</v>
      </c>
      <c r="B4" s="33">
        <f>IF(r_des!D3="","",r_des!D3)</f>
        <v>0.14956815540790558</v>
      </c>
      <c r="C4" s="33">
        <f>IF(r_des!E3="","",r_des!E3)</f>
        <v>0.21059827506542206</v>
      </c>
      <c r="D4" s="33">
        <f>IF(r_des!F3="","",r_des!F3)</f>
        <v>0.15671943128108978</v>
      </c>
      <c r="E4" s="33">
        <f>IF(r_des!G3="","",r_des!G3)</f>
        <v>0.1683967113494873</v>
      </c>
      <c r="F4" s="33">
        <f>IF(r_des!H3="","",r_des!H3)</f>
        <v>0.17185366153717041</v>
      </c>
      <c r="G4" s="34">
        <f>IF(r_des!I3="","",r_des!I3)</f>
        <v>0.16885475814342499</v>
      </c>
    </row>
    <row r="5" spans="1:7" x14ac:dyDescent="0.25">
      <c r="A5" s="28" t="str">
        <f>IF(r_des!A4="","",r_des!A4)</f>
        <v>Diplôme : Secondaire</v>
      </c>
      <c r="B5" s="33">
        <f>IF(r_des!D4="","",r_des!D4)</f>
        <v>0.42290106415748596</v>
      </c>
      <c r="C5" s="33">
        <f>IF(r_des!E4="","",r_des!E4)</f>
        <v>0.50245761871337891</v>
      </c>
      <c r="D5" s="33">
        <f>IF(r_des!F4="","",r_des!F4)</f>
        <v>0.34989407658576965</v>
      </c>
      <c r="E5" s="33">
        <f>IF(r_des!G4="","",r_des!G4)</f>
        <v>0.44310936331748962</v>
      </c>
      <c r="F5" s="33">
        <f>IF(r_des!H4="","",r_des!H4)</f>
        <v>0.48176562786102295</v>
      </c>
      <c r="G5" s="34">
        <f>IF(r_des!I4="","",r_des!I4)</f>
        <v>0.51460695266723633</v>
      </c>
    </row>
    <row r="6" spans="1:7" x14ac:dyDescent="0.25">
      <c r="A6" s="28" t="str">
        <f>IF(r_des!A5="","",r_des!A5)</f>
        <v>Diplôme : Supérieur</v>
      </c>
      <c r="B6" s="33">
        <f>IF(r_des!D5="","",r_des!D5)</f>
        <v>8.6680047214031219E-2</v>
      </c>
      <c r="C6" s="33" t="str">
        <f>IF(r_des!E5="","",r_des!E5)</f>
        <v/>
      </c>
      <c r="D6" s="33">
        <f>IF(r_des!F5="","",r_des!F5)</f>
        <v>8.4916763007640839E-2</v>
      </c>
      <c r="E6" s="33">
        <f>IF(r_des!G5="","",r_des!G5)</f>
        <v>6.4824000000953674E-2</v>
      </c>
      <c r="F6" s="33">
        <f>IF(r_des!H5="","",r_des!H5)</f>
        <v>8.8877089321613312E-2</v>
      </c>
      <c r="G6" s="34">
        <f>IF(r_des!I5="","",r_des!I5)</f>
        <v>9.6729002892971039E-2</v>
      </c>
    </row>
    <row r="7" spans="1:7" x14ac:dyDescent="0.25">
      <c r="A7" s="28" t="str">
        <f>IF(r_des!A6="","",r_des!A6)</f>
        <v>Langue : Baloutche</v>
      </c>
      <c r="B7" s="33">
        <f>IF(r_des!D6="","",r_des!D6)</f>
        <v>3.5321112722158432E-2</v>
      </c>
      <c r="C7" s="33">
        <f>IF(r_des!E6="","",r_des!E6)</f>
        <v>3.5672176629304886E-2</v>
      </c>
      <c r="D7" s="33">
        <f>IF(r_des!F6="","",r_des!F6)</f>
        <v>3.579268604516983E-2</v>
      </c>
      <c r="E7" s="33">
        <f>IF(r_des!G6="","",r_des!G6)</f>
        <v>3.5900004208087921E-2</v>
      </c>
      <c r="F7" s="33">
        <f>IF(r_des!H6="","",r_des!H6)</f>
        <v>3.5968780517578125E-2</v>
      </c>
      <c r="G7" s="34">
        <f>IF(r_des!I6="","",r_des!I6)</f>
        <v>3.6024261265993118E-2</v>
      </c>
    </row>
    <row r="8" spans="1:7" x14ac:dyDescent="0.25">
      <c r="A8" s="28" t="str">
        <f>IF(r_des!A7="","",r_des!A7)</f>
        <v>Langue : Autres</v>
      </c>
      <c r="B8" s="33">
        <f>IF(r_des!D7="","",r_des!D7)</f>
        <v>6.9574803113937378E-2</v>
      </c>
      <c r="C8" s="33">
        <f>IF(r_des!E7="","",r_des!E7)</f>
        <v>4.8243306577205658E-2</v>
      </c>
      <c r="D8" s="33">
        <f>IF(r_des!F7="","",r_des!F7)</f>
        <v>4.0920503437519073E-2</v>
      </c>
      <c r="E8" s="33">
        <f>IF(r_des!G7="","",r_des!G7)</f>
        <v>3.4400004893541336E-2</v>
      </c>
      <c r="F8" s="33">
        <f>IF(r_des!H7="","",r_des!H7)</f>
        <v>3.0220875516533852E-2</v>
      </c>
      <c r="G8" s="34">
        <f>IF(r_des!I7="","",r_des!I7)</f>
        <v>2.6825496926903725E-2</v>
      </c>
    </row>
    <row r="9" spans="1:7" x14ac:dyDescent="0.25">
      <c r="A9" s="28" t="str">
        <f>IF(r_des!A8="","",r_des!A8)</f>
        <v>Langue : Pachtoune</v>
      </c>
      <c r="B9" s="33">
        <f>IF(r_des!D8="","",r_des!D8)</f>
        <v>0.15382146835327148</v>
      </c>
      <c r="C9" s="33">
        <f>IF(r_des!E8="","",r_des!E8)</f>
        <v>0.15417233109474182</v>
      </c>
      <c r="D9" s="33">
        <f>IF(r_des!F8="","",r_des!F8)</f>
        <v>0.1542927473783493</v>
      </c>
      <c r="E9" s="33">
        <f>IF(r_des!G8="","",r_des!G8)</f>
        <v>0.15440002083778381</v>
      </c>
      <c r="F9" s="33">
        <f>IF(r_des!H8="","",r_des!H8)</f>
        <v>0.15446873009204865</v>
      </c>
      <c r="G9" s="34">
        <f>IF(r_des!I8="","",r_des!I8)</f>
        <v>0.15452206134796143</v>
      </c>
    </row>
    <row r="10" spans="1:7" x14ac:dyDescent="0.25">
      <c r="A10" s="28" t="str">
        <f>IF(r_des!A9="","",r_des!A9)</f>
        <v>Langue : Penjabi</v>
      </c>
      <c r="B10" s="33">
        <f>IF(r_des!D9="","",r_des!D9)</f>
        <v>0.44112208485603333</v>
      </c>
      <c r="C10" s="33">
        <f>IF(r_des!E9="","",r_des!E9)</f>
        <v>0.44147258996963501</v>
      </c>
      <c r="D10" s="33">
        <f>IF(r_des!F9="","",r_des!F9)</f>
        <v>0.44159287214279175</v>
      </c>
      <c r="E10" s="33">
        <f>IF(r_des!G9="","",r_des!G9)</f>
        <v>0.4417000412940979</v>
      </c>
      <c r="F10" s="33">
        <f>IF(r_des!H9="","",r_des!H9)</f>
        <v>0.44176864624023438</v>
      </c>
      <c r="G10" s="34">
        <f>IF(r_des!I9="","",r_des!I9)</f>
        <v>0.44181680679321289</v>
      </c>
    </row>
    <row r="11" spans="1:7" x14ac:dyDescent="0.25">
      <c r="A11" s="28" t="str">
        <f>IF(r_des!A10="","",r_des!A10)</f>
        <v>Langue : Saraiki</v>
      </c>
      <c r="B11" s="33">
        <f>IF(r_des!D10="","",r_des!D10)</f>
        <v>0.10736971348524094</v>
      </c>
      <c r="C11" s="33">
        <f>IF(r_des!E10="","",r_des!E10)</f>
        <v>0.10544747114181519</v>
      </c>
      <c r="D11" s="33">
        <f>IF(r_des!F10="","",r_des!F10)</f>
        <v>0.10478758066892624</v>
      </c>
      <c r="E11" s="33">
        <f>IF(r_des!G10="","",r_des!G10)</f>
        <v>0.10420001298189163</v>
      </c>
      <c r="F11" s="33">
        <f>IF(r_des!H10="","",r_des!H10)</f>
        <v>0.10382340848445892</v>
      </c>
      <c r="G11" s="34">
        <f>IF(r_des!I10="","",r_des!I10)</f>
        <v>0.10351433604955673</v>
      </c>
    </row>
    <row r="12" spans="1:7" x14ac:dyDescent="0.25">
      <c r="A12" s="28" t="str">
        <f>IF(r_des!A11="","",r_des!A11)</f>
        <v>Langue : Sindhi</v>
      </c>
      <c r="B12" s="33">
        <f>IF(r_des!D11="","",r_des!D11)</f>
        <v>0.11745620518922806</v>
      </c>
      <c r="C12" s="33">
        <f>IF(r_des!E11="","",r_des!E11)</f>
        <v>0.13931469619274139</v>
      </c>
      <c r="D12" s="33">
        <f>IF(r_des!F11="","",r_des!F11)</f>
        <v>0.14681839942932129</v>
      </c>
      <c r="E12" s="33">
        <f>IF(r_des!G11="","",r_des!G11)</f>
        <v>0.1535000205039978</v>
      </c>
      <c r="F12" s="33">
        <f>IF(r_des!H11="","",r_des!H11)</f>
        <v>0.15778237581253052</v>
      </c>
      <c r="G12" s="34">
        <f>IF(r_des!I11="","",r_des!I11)</f>
        <v>0.1612764298915863</v>
      </c>
    </row>
    <row r="13" spans="1:7" x14ac:dyDescent="0.25">
      <c r="A13" s="28" t="str">
        <f>IF(r_des!A12="","",r_des!A12)</f>
        <v>Langue : Ourdou</v>
      </c>
      <c r="B13" s="33">
        <f>IF(r_des!D12="","",r_des!D12)</f>
        <v>7.5334571301937103E-2</v>
      </c>
      <c r="C13" s="33">
        <f>IF(r_des!E12="","",r_des!E12)</f>
        <v>7.5677476823329926E-2</v>
      </c>
      <c r="D13" s="33">
        <f>IF(r_des!F12="","",r_des!F12)</f>
        <v>7.5795181095600128E-2</v>
      </c>
      <c r="E13" s="33">
        <f>IF(r_des!G12="","",r_des!G12)</f>
        <v>7.590000331401825E-2</v>
      </c>
      <c r="F13" s="33">
        <f>IF(r_des!H12="","",r_des!H12)</f>
        <v>7.5967162847518921E-2</v>
      </c>
      <c r="G13" s="34">
        <f>IF(r_des!I12="","",r_des!I12)</f>
        <v>7.6020620763301849E-2</v>
      </c>
    </row>
    <row r="14" spans="1:7" x14ac:dyDescent="0.25">
      <c r="A14" s="28" t="str">
        <f>IF(r_des!A13="","",r_des!A13)</f>
        <v>Localisation : Zones rurales</v>
      </c>
      <c r="B14" s="33">
        <f>IF(r_des!D13="","",r_des!D13)</f>
        <v>0.69493007659912109</v>
      </c>
      <c r="C14" s="33">
        <f>IF(r_des!E13="","",r_des!E13)</f>
        <v>0.6764490008354187</v>
      </c>
      <c r="D14" s="33">
        <f>IF(r_des!F13="","",r_des!F13)</f>
        <v>0.66343843936920166</v>
      </c>
      <c r="E14" s="33">
        <f>IF(r_des!G13="","",r_des!G13)</f>
        <v>0.65028846263885498</v>
      </c>
      <c r="F14" s="33">
        <f>IF(r_des!H13="","",r_des!H13)</f>
        <v>0.64182364940643311</v>
      </c>
      <c r="G14" s="34">
        <f>IF(r_des!I13="","",r_des!I13)</f>
        <v>0.6348990797996521</v>
      </c>
    </row>
    <row r="15" spans="1:7" x14ac:dyDescent="0.25">
      <c r="A15" s="28" t="str">
        <f>IF(r_des!A14="","",r_des!A14)</f>
        <v>Religion : Sunnite</v>
      </c>
      <c r="B15" s="33">
        <f>IF(r_des!D14="","",r_des!D14)</f>
        <v>0.78911620378494263</v>
      </c>
      <c r="C15" s="33">
        <f>IF(r_des!E14="","",r_des!E14)</f>
        <v>0.73786628246307373</v>
      </c>
      <c r="D15" s="33">
        <f>IF(r_des!F14="","",r_des!F14)</f>
        <v>0.92655324935913086</v>
      </c>
      <c r="E15" s="33">
        <f>IF(r_des!G14="","",r_des!G14)</f>
        <v>0.95418244600296021</v>
      </c>
      <c r="F15" s="33">
        <f>IF(r_des!H14="","",r_des!H14)</f>
        <v>0.94991075992584229</v>
      </c>
      <c r="G15" s="34">
        <f>IF(r_des!I14="","",r_des!I14)</f>
        <v>0.92412632703781128</v>
      </c>
    </row>
    <row r="16" spans="1:7" x14ac:dyDescent="0.25">
      <c r="A16" s="28" t="str">
        <f>IF(r_des!A15="","",r_des!A15)</f>
        <v>Province : Baloutchistan</v>
      </c>
      <c r="B16" s="33">
        <f>IF(r_des!D15="","",r_des!D15)</f>
        <v>5.2038658410310745E-2</v>
      </c>
      <c r="C16" s="33">
        <f>IF(r_des!E15="","",r_des!E15)</f>
        <v>5.1219429820775986E-2</v>
      </c>
      <c r="D16" s="33">
        <f>IF(r_des!F15="","",r_des!F15)</f>
        <v>5.148812010884285E-2</v>
      </c>
      <c r="E16" s="33">
        <f>IF(r_des!G15="","",r_des!G15)</f>
        <v>5.2335921674966812E-2</v>
      </c>
      <c r="F16" s="33">
        <f>IF(r_des!H15="","",r_des!H15)</f>
        <v>5.3809653967618942E-2</v>
      </c>
      <c r="G16" s="34">
        <f>IF(r_des!I15="","",r_des!I15)</f>
        <v>5.7741135358810425E-2</v>
      </c>
    </row>
    <row r="17" spans="1:7" x14ac:dyDescent="0.25">
      <c r="A17" s="28" t="str">
        <f>IF(r_des!A16="","",r_des!A16)</f>
        <v>Province : NWFP</v>
      </c>
      <c r="B17" s="33">
        <f>IF(r_des!D16="","",r_des!D16)</f>
        <v>0.13686124980449677</v>
      </c>
      <c r="C17" s="33">
        <f>IF(r_des!E16="","",r_des!E16)</f>
        <v>0.13811255991458893</v>
      </c>
      <c r="D17" s="33">
        <f>IF(r_des!F16="","",r_des!F16)</f>
        <v>0.13728053867816925</v>
      </c>
      <c r="E17" s="33">
        <f>IF(r_des!G16="","",r_des!G16)</f>
        <v>0.13493518531322479</v>
      </c>
      <c r="F17" s="33">
        <f>IF(r_des!H16="","",r_des!H16)</f>
        <v>0.13085821270942688</v>
      </c>
      <c r="G17" s="34">
        <f>IF(r_des!I16="","",r_des!I16)</f>
        <v>0.11995057016611099</v>
      </c>
    </row>
    <row r="18" spans="1:7" x14ac:dyDescent="0.25">
      <c r="A18" s="28" t="str">
        <f>IF(r_des!A17="","",r_des!A17)</f>
        <v>Province : Pendjab</v>
      </c>
      <c r="B18" s="33">
        <f>IF(r_des!D17="","",r_des!D17)</f>
        <v>0.57600313425064087</v>
      </c>
      <c r="C18" s="33">
        <f>IF(r_des!E17="","",r_des!E17)</f>
        <v>0.57370597124099731</v>
      </c>
      <c r="D18" s="33">
        <f>IF(r_des!F17="","",r_des!F17)</f>
        <v>0.57184171676635742</v>
      </c>
      <c r="E18" s="33">
        <f>IF(r_des!G17="","",r_des!G17)</f>
        <v>0.56769704818725586</v>
      </c>
      <c r="F18" s="33">
        <f>IF(r_des!H17="","",r_des!H17)</f>
        <v>0.56049215793609619</v>
      </c>
      <c r="G18" s="34">
        <f>IF(r_des!I17="","",r_des!I17)</f>
        <v>0.54121452569961548</v>
      </c>
    </row>
    <row r="19" spans="1:7" x14ac:dyDescent="0.25">
      <c r="A19" s="28" t="str">
        <f>IF(r_des!A18="","",r_des!A18)</f>
        <v>Province : Sindh</v>
      </c>
      <c r="B19" s="33">
        <f>IF(r_des!D18="","",r_des!D18)</f>
        <v>0.23509693145751953</v>
      </c>
      <c r="C19" s="33">
        <f>IF(r_des!E18="","",r_des!E18)</f>
        <v>0.23696205019950867</v>
      </c>
      <c r="D19" s="33">
        <f>IF(r_des!F18="","",r_des!F18)</f>
        <v>0.23938955366611481</v>
      </c>
      <c r="E19" s="33">
        <f>IF(r_des!G18="","",r_des!G18)</f>
        <v>0.24503187835216522</v>
      </c>
      <c r="F19" s="33">
        <f>IF(r_des!H18="","",r_des!H18)</f>
        <v>0.25483998656272888</v>
      </c>
      <c r="G19" s="34">
        <f>IF(r_des!I18="","",r_des!I18)</f>
        <v>0.28109380602836609</v>
      </c>
    </row>
    <row r="20" spans="1:7" ht="14.4" thickBot="1" x14ac:dyDescent="0.3">
      <c r="A20" s="28" t="str">
        <f>IF(r_des!A19="","",r_des!A19)</f>
        <v>Religion : Musulman</v>
      </c>
      <c r="B20" s="33">
        <f>IF(r_des!D19="","",r_des!D19)</f>
        <v>0.99496430158615112</v>
      </c>
      <c r="C20" s="33" t="str">
        <f>IF(r_des!E19="","",r_des!E19)</f>
        <v/>
      </c>
      <c r="D20" s="33">
        <f>IF(r_des!F19="","",r_des!F19)</f>
        <v>0.97232276201248169</v>
      </c>
      <c r="E20" s="33">
        <f>IF(r_des!G19="","",r_des!G19)</f>
        <v>0.98426759243011475</v>
      </c>
      <c r="F20" s="33">
        <f>IF(r_des!H19="","",r_des!H19)</f>
        <v>0.97264021635055542</v>
      </c>
      <c r="G20" s="34">
        <f>IF(r_des!I19="","",r_des!I19)</f>
        <v>0.97490978240966797</v>
      </c>
    </row>
    <row r="21" spans="1:7" ht="76.95" customHeight="1" thickBot="1" x14ac:dyDescent="0.3">
      <c r="A21" s="96" t="s">
        <v>587</v>
      </c>
      <c r="B21" s="97"/>
      <c r="C21" s="97"/>
      <c r="D21" s="97"/>
      <c r="E21" s="97"/>
      <c r="F21" s="97"/>
      <c r="G21" s="98"/>
    </row>
    <row r="22" spans="1:7" x14ac:dyDescent="0.25">
      <c r="B22" s="33"/>
      <c r="C22" s="33"/>
      <c r="D22" s="33"/>
      <c r="E22" s="33"/>
      <c r="F22" s="33"/>
      <c r="G22" s="33"/>
    </row>
    <row r="23" spans="1:7" x14ac:dyDescent="0.25">
      <c r="B23" s="33"/>
      <c r="C23" s="33"/>
      <c r="D23" s="33"/>
      <c r="E23" s="33"/>
      <c r="F23" s="33"/>
      <c r="G23" s="33"/>
    </row>
    <row r="24" spans="1:7" x14ac:dyDescent="0.25">
      <c r="B24" s="33"/>
      <c r="C24" s="33"/>
      <c r="D24" s="33"/>
      <c r="E24" s="33"/>
      <c r="F24" s="33"/>
      <c r="G24" s="33"/>
    </row>
    <row r="25" spans="1:7" x14ac:dyDescent="0.25">
      <c r="B25" s="33"/>
      <c r="C25" s="33"/>
      <c r="D25" s="33"/>
      <c r="E25" s="33"/>
      <c r="F25" s="33"/>
      <c r="G25" s="33"/>
    </row>
    <row r="26" spans="1:7" x14ac:dyDescent="0.25">
      <c r="B26" s="33"/>
      <c r="C26" s="33"/>
      <c r="D26" s="33"/>
      <c r="E26" s="33"/>
      <c r="F26" s="33"/>
      <c r="G26" s="33"/>
    </row>
    <row r="27" spans="1:7" x14ac:dyDescent="0.25">
      <c r="A27" s="99"/>
      <c r="B27" s="99"/>
      <c r="C27" s="99"/>
      <c r="D27" s="99"/>
      <c r="E27" s="99"/>
    </row>
  </sheetData>
  <mergeCells count="3">
    <mergeCell ref="A27:E27"/>
    <mergeCell ref="A1:G1"/>
    <mergeCell ref="A21:G21"/>
  </mergeCells>
  <pageMargins left="0.7" right="0.7" top="0.75" bottom="0.75" header="0.3" footer="0.3"/>
  <pageSetup paperSize="9" orientation="landscape"/>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I37"/>
  <sheetViews>
    <sheetView topLeftCell="A10" zoomScale="93" workbookViewId="0">
      <selection sqref="A1:I1"/>
    </sheetView>
  </sheetViews>
  <sheetFormatPr baseColWidth="10" defaultColWidth="10.6640625" defaultRowHeight="13.2" x14ac:dyDescent="0.25"/>
  <cols>
    <col min="1" max="1" width="21.33203125" style="46" customWidth="1"/>
    <col min="2" max="9" width="13" style="58" customWidth="1"/>
    <col min="10" max="16384" width="10.6640625" style="46"/>
  </cols>
  <sheetData>
    <row r="1" spans="1:9" ht="20.7" customHeight="1" thickBot="1" x14ac:dyDescent="0.3">
      <c r="A1" s="109" t="s">
        <v>567</v>
      </c>
      <c r="B1" s="110"/>
      <c r="C1" s="110"/>
      <c r="D1" s="110"/>
      <c r="E1" s="110"/>
      <c r="F1" s="110"/>
      <c r="G1" s="110"/>
      <c r="H1" s="110"/>
      <c r="I1" s="111"/>
    </row>
    <row r="2" spans="1:9" x14ac:dyDescent="0.25">
      <c r="A2" s="47" t="str">
        <f>IF(r_ppp_reg!A2="","",r_ppp_reg!A2)</f>
        <v/>
      </c>
      <c r="B2" s="48" t="str">
        <f>IF(r_ppp_reg!B2="","",r_ppp_reg!B2)</f>
        <v>(1)</v>
      </c>
      <c r="C2" s="49" t="str">
        <f>IF(r_ppp_reg!C2="","",r_ppp_reg!C2)</f>
        <v>(2)</v>
      </c>
      <c r="D2" s="49" t="str">
        <f>IF(r_ppp_reg!D2="","",r_ppp_reg!D2)</f>
        <v>(3)</v>
      </c>
      <c r="E2" s="49" t="str">
        <f>IF(r_ppp_reg!E2="","",r_ppp_reg!E2)</f>
        <v>(4)</v>
      </c>
      <c r="F2" s="49" t="str">
        <f>IF(r_ppp_reg!F2="","",r_ppp_reg!F2)</f>
        <v>(5)</v>
      </c>
      <c r="G2" s="49" t="str">
        <f>IF(r_ppp_reg!G2="","",r_ppp_reg!G2)</f>
        <v>(6)</v>
      </c>
      <c r="H2" s="49" t="str">
        <f>IF(r_ppp_reg!H2="","",r_ppp_reg!H2)</f>
        <v>(7)</v>
      </c>
      <c r="I2" s="50" t="str">
        <f>IF(r_ppp_reg!I2="","",r_ppp_reg!I2)</f>
        <v>(8)</v>
      </c>
    </row>
    <row r="3" spans="1:9" ht="13.8" thickBot="1" x14ac:dyDescent="0.3">
      <c r="A3" s="47" t="str">
        <f>IF(r_ppp_reg!A3="","",r_ppp_reg!A3)</f>
        <v/>
      </c>
      <c r="B3" s="51" t="str">
        <f>IF(r_ppp_reg!B3="","",r_ppp_reg!B3)</f>
        <v>1970</v>
      </c>
      <c r="C3" s="52" t="str">
        <f>IF(r_ppp_reg!C3="","",r_ppp_reg!C3)</f>
        <v>1977</v>
      </c>
      <c r="D3" s="52" t="str">
        <f>IF(r_ppp_reg!D3="","",r_ppp_reg!D3)</f>
        <v>1988</v>
      </c>
      <c r="E3" s="52" t="str">
        <f>IF(r_ppp_reg!E3="","",r_ppp_reg!E3)</f>
        <v>1997</v>
      </c>
      <c r="F3" s="52" t="str">
        <f>IF(r_ppp_reg!F3="","",r_ppp_reg!F3)</f>
        <v>2002</v>
      </c>
      <c r="G3" s="52" t="str">
        <f>IF(r_ppp_reg!G3="","",r_ppp_reg!G3)</f>
        <v>2008</v>
      </c>
      <c r="H3" s="52" t="str">
        <f>IF(r_ppp_reg!H3="","",r_ppp_reg!H3)</f>
        <v>2013</v>
      </c>
      <c r="I3" s="53" t="str">
        <f>IF(r_ppp_reg!I3="","",r_ppp_reg!I3)</f>
        <v>2018</v>
      </c>
    </row>
    <row r="4" spans="1:9" x14ac:dyDescent="0.25">
      <c r="A4" s="54" t="str">
        <f>IF(r_ppp_reg!A4="","",r_ppp_reg!A4)</f>
        <v>Langue : Baloutche</v>
      </c>
      <c r="B4" s="55" t="str">
        <f>IF(r_ppp_reg!B4="","",r_ppp_reg!B4)</f>
        <v>-0.067</v>
      </c>
      <c r="C4" s="55" t="str">
        <f>IF(r_ppp_reg!C4="","",r_ppp_reg!C4)</f>
        <v>-0.156*</v>
      </c>
      <c r="D4" s="55" t="str">
        <f>IF(r_ppp_reg!D4="","",r_ppp_reg!D4)</f>
        <v>0.088*</v>
      </c>
      <c r="E4" s="55" t="str">
        <f>IF(r_ppp_reg!E4="","",r_ppp_reg!E4)</f>
        <v>0.022</v>
      </c>
      <c r="F4" s="55" t="str">
        <f>IF(r_ppp_reg!F4="","",r_ppp_reg!F4)</f>
        <v>0.121***</v>
      </c>
      <c r="G4" s="55" t="str">
        <f>IF(r_ppp_reg!G4="","",r_ppp_reg!G4)</f>
        <v>0.411***</v>
      </c>
      <c r="H4" s="55" t="str">
        <f>IF(r_ppp_reg!H4="","",r_ppp_reg!H4)</f>
        <v>0.181***</v>
      </c>
      <c r="I4" s="56" t="str">
        <f>IF(r_ppp_reg!I4="","",r_ppp_reg!I4)</f>
        <v>0.004</v>
      </c>
    </row>
    <row r="5" spans="1:9" x14ac:dyDescent="0.25">
      <c r="A5" s="57" t="str">
        <f>IF(r_ppp_reg!A5="","",r_ppp_reg!A5)</f>
        <v/>
      </c>
      <c r="B5" s="55" t="str">
        <f>IF(r_ppp_reg!B5="","",r_ppp_reg!B5)</f>
        <v>(0.086)</v>
      </c>
      <c r="C5" s="55" t="str">
        <f>IF(r_ppp_reg!C5="","",r_ppp_reg!C5)</f>
        <v>(0.088)</v>
      </c>
      <c r="D5" s="55" t="str">
        <f>IF(r_ppp_reg!D5="","",r_ppp_reg!D5)</f>
        <v>(0.049)</v>
      </c>
      <c r="E5" s="55" t="str">
        <f>IF(r_ppp_reg!E5="","",r_ppp_reg!E5)</f>
        <v>(0.020)</v>
      </c>
      <c r="F5" s="55" t="str">
        <f>IF(r_ppp_reg!F5="","",r_ppp_reg!F5)</f>
        <v>(0.029)</v>
      </c>
      <c r="G5" s="55" t="str">
        <f>IF(r_ppp_reg!G5="","",r_ppp_reg!G5)</f>
        <v>(0.053)</v>
      </c>
      <c r="H5" s="55" t="str">
        <f>IF(r_ppp_reg!H5="","",r_ppp_reg!H5)</f>
        <v>(0.026)</v>
      </c>
      <c r="I5" s="56" t="str">
        <f>IF(r_ppp_reg!I5="","",r_ppp_reg!I5)</f>
        <v>(0.013)</v>
      </c>
    </row>
    <row r="6" spans="1:9" x14ac:dyDescent="0.25">
      <c r="A6" s="57" t="str">
        <f>IF(r_ppp_reg!A6="","",r_ppp_reg!A6)</f>
        <v>Langue : Autres</v>
      </c>
      <c r="B6" s="55" t="str">
        <f>IF(r_ppp_reg!B6="","",r_ppp_reg!B6)</f>
        <v>-0.057</v>
      </c>
      <c r="C6" s="55" t="str">
        <f>IF(r_ppp_reg!C6="","",r_ppp_reg!C6)</f>
        <v>-0.016</v>
      </c>
      <c r="D6" s="55" t="str">
        <f>IF(r_ppp_reg!D6="","",r_ppp_reg!D6)</f>
        <v>-0.158***</v>
      </c>
      <c r="E6" s="55" t="str">
        <f>IF(r_ppp_reg!E6="","",r_ppp_reg!E6)</f>
        <v>-0.086***</v>
      </c>
      <c r="F6" s="55" t="str">
        <f>IF(r_ppp_reg!F6="","",r_ppp_reg!F6)</f>
        <v>-0.013</v>
      </c>
      <c r="G6" s="55" t="str">
        <f>IF(r_ppp_reg!G6="","",r_ppp_reg!G6)</f>
        <v>0.051</v>
      </c>
      <c r="H6" s="55" t="str">
        <f>IF(r_ppp_reg!H6="","",r_ppp_reg!H6)</f>
        <v>-0.054***</v>
      </c>
      <c r="I6" s="56" t="str">
        <f>IF(r_ppp_reg!I6="","",r_ppp_reg!I6)</f>
        <v>-0.032***</v>
      </c>
    </row>
    <row r="7" spans="1:9" x14ac:dyDescent="0.25">
      <c r="A7" s="57" t="str">
        <f>IF(r_ppp_reg!A7="","",r_ppp_reg!A7)</f>
        <v/>
      </c>
      <c r="B7" s="55" t="str">
        <f>IF(r_ppp_reg!B7="","",r_ppp_reg!B7)</f>
        <v>(0.041)</v>
      </c>
      <c r="C7" s="55" t="str">
        <f>IF(r_ppp_reg!C7="","",r_ppp_reg!C7)</f>
        <v>(0.043)</v>
      </c>
      <c r="D7" s="55" t="str">
        <f>IF(r_ppp_reg!D7="","",r_ppp_reg!D7)</f>
        <v>(0.027)</v>
      </c>
      <c r="E7" s="55" t="str">
        <f>IF(r_ppp_reg!E7="","",r_ppp_reg!E7)</f>
        <v>(0.011)</v>
      </c>
      <c r="F7" s="55" t="str">
        <f>IF(r_ppp_reg!F7="","",r_ppp_reg!F7)</f>
        <v>(0.029)</v>
      </c>
      <c r="G7" s="55" t="str">
        <f>IF(r_ppp_reg!G7="","",r_ppp_reg!G7)</f>
        <v>(0.039)</v>
      </c>
      <c r="H7" s="55" t="str">
        <f>IF(r_ppp_reg!H7="","",r_ppp_reg!H7)</f>
        <v>(0.010)</v>
      </c>
      <c r="I7" s="56" t="str">
        <f>IF(r_ppp_reg!I7="","",r_ppp_reg!I7)</f>
        <v>(0.010)</v>
      </c>
    </row>
    <row r="8" spans="1:9" x14ac:dyDescent="0.25">
      <c r="A8" s="57" t="str">
        <f>IF(r_ppp_reg!A8="","",r_ppp_reg!A8)</f>
        <v>Langue : Pachtoune</v>
      </c>
      <c r="B8" s="55" t="str">
        <f>IF(r_ppp_reg!B8="","",r_ppp_reg!B8)</f>
        <v>-0.073**</v>
      </c>
      <c r="C8" s="55" t="str">
        <f>IF(r_ppp_reg!C8="","",r_ppp_reg!C8)</f>
        <v>-0.037</v>
      </c>
      <c r="D8" s="55" t="str">
        <f>IF(r_ppp_reg!D8="","",r_ppp_reg!D8)</f>
        <v>-0.039*</v>
      </c>
      <c r="E8" s="55" t="str">
        <f>IF(r_ppp_reg!E8="","",r_ppp_reg!E8)</f>
        <v>-0.033*</v>
      </c>
      <c r="F8" s="55" t="str">
        <f>IF(r_ppp_reg!F8="","",r_ppp_reg!F8)</f>
        <v>-0.080***</v>
      </c>
      <c r="G8" s="55" t="str">
        <f>IF(r_ppp_reg!G8="","",r_ppp_reg!G8)</f>
        <v>-0.131***</v>
      </c>
      <c r="H8" s="55" t="str">
        <f>IF(r_ppp_reg!H8="","",r_ppp_reg!H8)</f>
        <v>-0.039***</v>
      </c>
      <c r="I8" s="56" t="str">
        <f>IF(r_ppp_reg!I8="","",r_ppp_reg!I8)</f>
        <v>0.027***</v>
      </c>
    </row>
    <row r="9" spans="1:9" x14ac:dyDescent="0.25">
      <c r="A9" s="57" t="str">
        <f>IF(r_ppp_reg!A9="","",r_ppp_reg!A9)</f>
        <v/>
      </c>
      <c r="B9" s="55" t="str">
        <f>IF(r_ppp_reg!B9="","",r_ppp_reg!B9)</f>
        <v>(0.033)</v>
      </c>
      <c r="C9" s="55" t="str">
        <f>IF(r_ppp_reg!C9="","",r_ppp_reg!C9)</f>
        <v>(0.032)</v>
      </c>
      <c r="D9" s="55" t="str">
        <f>IF(r_ppp_reg!D9="","",r_ppp_reg!D9)</f>
        <v>(0.020)</v>
      </c>
      <c r="E9" s="55" t="str">
        <f>IF(r_ppp_reg!E9="","",r_ppp_reg!E9)</f>
        <v>(0.017)</v>
      </c>
      <c r="F9" s="55" t="str">
        <f>IF(r_ppp_reg!F9="","",r_ppp_reg!F9)</f>
        <v>(0.010)</v>
      </c>
      <c r="G9" s="55" t="str">
        <f>IF(r_ppp_reg!G9="","",r_ppp_reg!G9)</f>
        <v>(0.012)</v>
      </c>
      <c r="H9" s="55" t="str">
        <f>IF(r_ppp_reg!H9="","",r_ppp_reg!H9)</f>
        <v>(0.007)</v>
      </c>
      <c r="I9" s="56" t="str">
        <f>IF(r_ppp_reg!I9="","",r_ppp_reg!I9)</f>
        <v>(0.009)</v>
      </c>
    </row>
    <row r="10" spans="1:9" x14ac:dyDescent="0.25">
      <c r="A10" s="57" t="str">
        <f>IF(r_ppp_reg!A10="","",r_ppp_reg!A10)</f>
        <v>Langue : Saraiki</v>
      </c>
      <c r="B10" s="55" t="str">
        <f>IF(r_ppp_reg!B10="","",r_ppp_reg!B10)</f>
        <v>-0.233***</v>
      </c>
      <c r="C10" s="55" t="str">
        <f>IF(r_ppp_reg!C10="","",r_ppp_reg!C10)</f>
        <v>-0.148***</v>
      </c>
      <c r="D10" s="55" t="str">
        <f>IF(r_ppp_reg!D10="","",r_ppp_reg!D10)</f>
        <v>-0.104***</v>
      </c>
      <c r="E10" s="55" t="str">
        <f>IF(r_ppp_reg!E10="","",r_ppp_reg!E10)</f>
        <v>0.078***</v>
      </c>
      <c r="F10" s="55" t="str">
        <f>IF(r_ppp_reg!F10="","",r_ppp_reg!F10)</f>
        <v>0.161***</v>
      </c>
      <c r="G10" s="55" t="str">
        <f>IF(r_ppp_reg!G10="","",r_ppp_reg!G10)</f>
        <v>0.103***</v>
      </c>
      <c r="H10" s="55" t="str">
        <f>IF(r_ppp_reg!H10="","",r_ppp_reg!H10)</f>
        <v>0.070***</v>
      </c>
      <c r="I10" s="56" t="str">
        <f>IF(r_ppp_reg!I10="","",r_ppp_reg!I10)</f>
        <v>-0.001</v>
      </c>
    </row>
    <row r="11" spans="1:9" x14ac:dyDescent="0.25">
      <c r="A11" s="57" t="str">
        <f>IF(r_ppp_reg!A11="","",r_ppp_reg!A11)</f>
        <v/>
      </c>
      <c r="B11" s="55" t="str">
        <f>IF(r_ppp_reg!B11="","",r_ppp_reg!B11)</f>
        <v>(0.027)</v>
      </c>
      <c r="C11" s="55" t="str">
        <f>IF(r_ppp_reg!C11="","",r_ppp_reg!C11)</f>
        <v>(0.030)</v>
      </c>
      <c r="D11" s="55" t="str">
        <f>IF(r_ppp_reg!D11="","",r_ppp_reg!D11)</f>
        <v>(0.022)</v>
      </c>
      <c r="E11" s="55" t="str">
        <f>IF(r_ppp_reg!E11="","",r_ppp_reg!E11)</f>
        <v>(0.014)</v>
      </c>
      <c r="F11" s="55" t="str">
        <f>IF(r_ppp_reg!F11="","",r_ppp_reg!F11)</f>
        <v>(0.012)</v>
      </c>
      <c r="G11" s="55" t="str">
        <f>IF(r_ppp_reg!G11="","",r_ppp_reg!G11)</f>
        <v>(0.019)</v>
      </c>
      <c r="H11" s="55" t="str">
        <f>IF(r_ppp_reg!H11="","",r_ppp_reg!H11)</f>
        <v>(0.011)</v>
      </c>
      <c r="I11" s="56" t="str">
        <f>IF(r_ppp_reg!I11="","",r_ppp_reg!I11)</f>
        <v>(0.010)</v>
      </c>
    </row>
    <row r="12" spans="1:9" x14ac:dyDescent="0.25">
      <c r="A12" s="57" t="str">
        <f>IF(r_ppp_reg!A12="","",r_ppp_reg!A12)</f>
        <v>Langue : Sindhi</v>
      </c>
      <c r="B12" s="55" t="str">
        <f>IF(r_ppp_reg!B12="","",r_ppp_reg!B12)</f>
        <v>0.558***</v>
      </c>
      <c r="C12" s="55" t="str">
        <f>IF(r_ppp_reg!C12="","",r_ppp_reg!C12)</f>
        <v>0.310***</v>
      </c>
      <c r="D12" s="55" t="str">
        <f>IF(r_ppp_reg!D12="","",r_ppp_reg!D12)</f>
        <v>0.485***</v>
      </c>
      <c r="E12" s="55" t="str">
        <f>IF(r_ppp_reg!E12="","",r_ppp_reg!E12)</f>
        <v>0.501***</v>
      </c>
      <c r="F12" s="55" t="str">
        <f>IF(r_ppp_reg!F12="","",r_ppp_reg!F12)</f>
        <v>0.380***</v>
      </c>
      <c r="G12" s="55" t="str">
        <f>IF(r_ppp_reg!G12="","",r_ppp_reg!G12)</f>
        <v>0.526***</v>
      </c>
      <c r="H12" s="55" t="str">
        <f>IF(r_ppp_reg!H12="","",r_ppp_reg!H12)</f>
        <v>0.420***</v>
      </c>
      <c r="I12" s="56" t="str">
        <f>IF(r_ppp_reg!I12="","",r_ppp_reg!I12)</f>
        <v>0.460***</v>
      </c>
    </row>
    <row r="13" spans="1:9" x14ac:dyDescent="0.25">
      <c r="A13" s="57" t="str">
        <f>IF(r_ppp_reg!A13="","",r_ppp_reg!A13)</f>
        <v/>
      </c>
      <c r="B13" s="55" t="str">
        <f>IF(r_ppp_reg!B13="","",r_ppp_reg!B13)</f>
        <v>(0.028)</v>
      </c>
      <c r="C13" s="55" t="str">
        <f>IF(r_ppp_reg!C13="","",r_ppp_reg!C13)</f>
        <v>(0.027)</v>
      </c>
      <c r="D13" s="55" t="str">
        <f>IF(r_ppp_reg!D13="","",r_ppp_reg!D13)</f>
        <v>(0.028)</v>
      </c>
      <c r="E13" s="55" t="str">
        <f>IF(r_ppp_reg!E13="","",r_ppp_reg!E13)</f>
        <v>(0.014)</v>
      </c>
      <c r="F13" s="55" t="str">
        <f>IF(r_ppp_reg!F13="","",r_ppp_reg!F13)</f>
        <v>(0.015)</v>
      </c>
      <c r="G13" s="55" t="str">
        <f>IF(r_ppp_reg!G13="","",r_ppp_reg!G13)</f>
        <v>(0.014)</v>
      </c>
      <c r="H13" s="55" t="str">
        <f>IF(r_ppp_reg!H13="","",r_ppp_reg!H13)</f>
        <v>(0.015)</v>
      </c>
      <c r="I13" s="56" t="str">
        <f>IF(r_ppp_reg!I13="","",r_ppp_reg!I13)</f>
        <v>(0.018)</v>
      </c>
    </row>
    <row r="14" spans="1:9" x14ac:dyDescent="0.25">
      <c r="A14" s="57" t="str">
        <f>IF(r_ppp_reg!A14="","",r_ppp_reg!A14)</f>
        <v>Langue : Ourdou</v>
      </c>
      <c r="B14" s="55" t="str">
        <f>IF(r_ppp_reg!B14="","",r_ppp_reg!B14)</f>
        <v>-0.145***</v>
      </c>
      <c r="C14" s="55" t="str">
        <f>IF(r_ppp_reg!C14="","",r_ppp_reg!C14)</f>
        <v>-0.148***</v>
      </c>
      <c r="D14" s="55" t="str">
        <f>IF(r_ppp_reg!D14="","",r_ppp_reg!D14)</f>
        <v>-0.136***</v>
      </c>
      <c r="E14" s="55" t="str">
        <f>IF(r_ppp_reg!E14="","",r_ppp_reg!E14)</f>
        <v>-0.038***</v>
      </c>
      <c r="F14" s="55" t="str">
        <f>IF(r_ppp_reg!F14="","",r_ppp_reg!F14)</f>
        <v>-0.087***</v>
      </c>
      <c r="G14" s="55" t="str">
        <f>IF(r_ppp_reg!G14="","",r_ppp_reg!G14)</f>
        <v>-0.120***</v>
      </c>
      <c r="H14" s="55" t="str">
        <f>IF(r_ppp_reg!H14="","",r_ppp_reg!H14)</f>
        <v>-0.001</v>
      </c>
      <c r="I14" s="56" t="str">
        <f>IF(r_ppp_reg!I14="","",r_ppp_reg!I14)</f>
        <v>0.023**</v>
      </c>
    </row>
    <row r="15" spans="1:9" x14ac:dyDescent="0.25">
      <c r="A15" s="57" t="str">
        <f>IF(r_ppp_reg!A15="","",r_ppp_reg!A15)</f>
        <v/>
      </c>
      <c r="B15" s="55" t="str">
        <f>IF(r_ppp_reg!B15="","",r_ppp_reg!B15)</f>
        <v>(0.026)</v>
      </c>
      <c r="C15" s="55" t="str">
        <f>IF(r_ppp_reg!C15="","",r_ppp_reg!C15)</f>
        <v>(0.034)</v>
      </c>
      <c r="D15" s="55" t="str">
        <f>IF(r_ppp_reg!D15="","",r_ppp_reg!D15)</f>
        <v>(0.020)</v>
      </c>
      <c r="E15" s="55" t="str">
        <f>IF(r_ppp_reg!E15="","",r_ppp_reg!E15)</f>
        <v>(0.012)</v>
      </c>
      <c r="F15" s="55" t="str">
        <f>IF(r_ppp_reg!F15="","",r_ppp_reg!F15)</f>
        <v>(0.013)</v>
      </c>
      <c r="G15" s="55" t="str">
        <f>IF(r_ppp_reg!G15="","",r_ppp_reg!G15)</f>
        <v>(0.011)</v>
      </c>
      <c r="H15" s="55" t="str">
        <f>IF(r_ppp_reg!H15="","",r_ppp_reg!H15)</f>
        <v>(0.008)</v>
      </c>
      <c r="I15" s="56" t="str">
        <f>IF(r_ppp_reg!I15="","",r_ppp_reg!I15)</f>
        <v>(0.010)</v>
      </c>
    </row>
    <row r="16" spans="1:9" x14ac:dyDescent="0.25">
      <c r="A16" s="57" t="str">
        <f>IF(r_ppp_reg!A16="","",r_ppp_reg!A16)</f>
        <v>Diplôme : Primaire</v>
      </c>
      <c r="B16" s="55" t="str">
        <f>IF(r_ppp_reg!B16="","",r_ppp_reg!B16)</f>
        <v>-0.056*</v>
      </c>
      <c r="C16" s="55" t="str">
        <f>IF(r_ppp_reg!C16="","",r_ppp_reg!C16)</f>
        <v>-0.037</v>
      </c>
      <c r="D16" s="55" t="str">
        <f>IF(r_ppp_reg!D16="","",r_ppp_reg!D16)</f>
        <v>-0.050**</v>
      </c>
      <c r="E16" s="55" t="str">
        <f>IF(r_ppp_reg!E16="","",r_ppp_reg!E16)</f>
        <v>0.022*</v>
      </c>
      <c r="F16" s="55" t="str">
        <f>IF(r_ppp_reg!F16="","",r_ppp_reg!F16)</f>
        <v>0.006</v>
      </c>
      <c r="G16" s="55" t="str">
        <f>IF(r_ppp_reg!G16="","",r_ppp_reg!G16)</f>
        <v>-0.027**</v>
      </c>
      <c r="H16" s="55" t="str">
        <f>IF(r_ppp_reg!H16="","",r_ppp_reg!H16)</f>
        <v>-0.021**</v>
      </c>
      <c r="I16" s="56" t="str">
        <f>IF(r_ppp_reg!I16="","",r_ppp_reg!I16)</f>
        <v>-0.012</v>
      </c>
    </row>
    <row r="17" spans="1:9" x14ac:dyDescent="0.25">
      <c r="A17" s="57" t="str">
        <f>IF(r_ppp_reg!A17="","",r_ppp_reg!A17)</f>
        <v/>
      </c>
      <c r="B17" s="55" t="str">
        <f>IF(r_ppp_reg!B17="","",r_ppp_reg!B17)</f>
        <v>(0.031)</v>
      </c>
      <c r="C17" s="55" t="str">
        <f>IF(r_ppp_reg!C17="","",r_ppp_reg!C17)</f>
        <v>(0.026)</v>
      </c>
      <c r="D17" s="55" t="str">
        <f>IF(r_ppp_reg!D17="","",r_ppp_reg!D17)</f>
        <v>(0.020)</v>
      </c>
      <c r="E17" s="55" t="str">
        <f>IF(r_ppp_reg!E17="","",r_ppp_reg!E17)</f>
        <v>(0.012)</v>
      </c>
      <c r="F17" s="55" t="str">
        <f>IF(r_ppp_reg!F17="","",r_ppp_reg!F17)</f>
        <v>(0.010)</v>
      </c>
      <c r="G17" s="55" t="str">
        <f>IF(r_ppp_reg!G17="","",r_ppp_reg!G17)</f>
        <v>(0.013)</v>
      </c>
      <c r="H17" s="55" t="str">
        <f>IF(r_ppp_reg!H17="","",r_ppp_reg!H17)</f>
        <v>(0.010)</v>
      </c>
      <c r="I17" s="56" t="str">
        <f>IF(r_ppp_reg!I17="","",r_ppp_reg!I17)</f>
        <v>(0.012)</v>
      </c>
    </row>
    <row r="18" spans="1:9" x14ac:dyDescent="0.25">
      <c r="A18" s="57" t="str">
        <f>IF(r_ppp_reg!A18="","",r_ppp_reg!A18)</f>
        <v>Diplôme : Secondaire</v>
      </c>
      <c r="B18" s="55" t="str">
        <f>IF(r_ppp_reg!B18="","",r_ppp_reg!B18)</f>
        <v>-0.014</v>
      </c>
      <c r="C18" s="55" t="str">
        <f>IF(r_ppp_reg!C18="","",r_ppp_reg!C18)</f>
        <v>-0.091***</v>
      </c>
      <c r="D18" s="55" t="str">
        <f>IF(r_ppp_reg!D18="","",r_ppp_reg!D18)</f>
        <v>-0.001</v>
      </c>
      <c r="E18" s="55" t="str">
        <f>IF(r_ppp_reg!E18="","",r_ppp_reg!E18)</f>
        <v>-0.008</v>
      </c>
      <c r="F18" s="55" t="str">
        <f>IF(r_ppp_reg!F18="","",r_ppp_reg!F18)</f>
        <v>-0.011</v>
      </c>
      <c r="G18" s="55" t="str">
        <f>IF(r_ppp_reg!G18="","",r_ppp_reg!G18)</f>
        <v>-0.029**</v>
      </c>
      <c r="H18" s="55" t="str">
        <f>IF(r_ppp_reg!H18="","",r_ppp_reg!H18)</f>
        <v>-0.018**</v>
      </c>
      <c r="I18" s="56" t="str">
        <f>IF(r_ppp_reg!I18="","",r_ppp_reg!I18)</f>
        <v>-0.030***</v>
      </c>
    </row>
    <row r="19" spans="1:9" x14ac:dyDescent="0.25">
      <c r="A19" s="57" t="str">
        <f>IF(r_ppp_reg!A19="","",r_ppp_reg!A19)</f>
        <v/>
      </c>
      <c r="B19" s="55" t="str">
        <f>IF(r_ppp_reg!B19="","",r_ppp_reg!B19)</f>
        <v>(0.027)</v>
      </c>
      <c r="C19" s="55" t="str">
        <f>IF(r_ppp_reg!C19="","",r_ppp_reg!C19)</f>
        <v>(0.026)</v>
      </c>
      <c r="D19" s="55" t="str">
        <f>IF(r_ppp_reg!D19="","",r_ppp_reg!D19)</f>
        <v>(0.018)</v>
      </c>
      <c r="E19" s="55" t="str">
        <f>IF(r_ppp_reg!E19="","",r_ppp_reg!E19)</f>
        <v>(0.010)</v>
      </c>
      <c r="F19" s="55" t="str">
        <f>IF(r_ppp_reg!F19="","",r_ppp_reg!F19)</f>
        <v>(0.009)</v>
      </c>
      <c r="G19" s="55" t="str">
        <f>IF(r_ppp_reg!G19="","",r_ppp_reg!G19)</f>
        <v>(0.012)</v>
      </c>
      <c r="H19" s="55" t="str">
        <f>IF(r_ppp_reg!H19="","",r_ppp_reg!H19)</f>
        <v>(0.009)</v>
      </c>
      <c r="I19" s="56" t="str">
        <f>IF(r_ppp_reg!I19="","",r_ppp_reg!I19)</f>
        <v>(0.009)</v>
      </c>
    </row>
    <row r="20" spans="1:9" x14ac:dyDescent="0.25">
      <c r="A20" s="57" t="str">
        <f>IF(r_ppp_reg!A20="","",r_ppp_reg!A20)</f>
        <v>Diplôme : Supérieur</v>
      </c>
      <c r="B20" s="55" t="str">
        <f>IF(r_ppp_reg!B20="","",r_ppp_reg!B20)</f>
        <v>-0.115***</v>
      </c>
      <c r="C20" s="55" t="str">
        <f>IF(r_ppp_reg!C20="","",r_ppp_reg!C20)</f>
        <v>-0.123**</v>
      </c>
      <c r="D20" s="55" t="str">
        <f>IF(r_ppp_reg!D20="","",r_ppp_reg!D20)</f>
        <v>0.038</v>
      </c>
      <c r="E20" s="55" t="str">
        <f>IF(r_ppp_reg!E20="","",r_ppp_reg!E20)</f>
        <v>0.000</v>
      </c>
      <c r="F20" s="55" t="str">
        <f>IF(r_ppp_reg!F20="","",r_ppp_reg!F20)</f>
        <v>-0.028*</v>
      </c>
      <c r="G20" s="55" t="str">
        <f>IF(r_ppp_reg!G20="","",r_ppp_reg!G20)</f>
        <v>-0.018</v>
      </c>
      <c r="H20" s="55" t="str">
        <f>IF(r_ppp_reg!H20="","",r_ppp_reg!H20)</f>
        <v>-0.023*</v>
      </c>
      <c r="I20" s="56" t="str">
        <f>IF(r_ppp_reg!I20="","",r_ppp_reg!I20)</f>
        <v>-0.005</v>
      </c>
    </row>
    <row r="21" spans="1:9" x14ac:dyDescent="0.25">
      <c r="A21" s="57" t="str">
        <f>IF(r_ppp_reg!A21="","",r_ppp_reg!A21)</f>
        <v/>
      </c>
      <c r="B21" s="55" t="str">
        <f>IF(r_ppp_reg!B21="","",r_ppp_reg!B21)</f>
        <v>(0.041)</v>
      </c>
      <c r="C21" s="55" t="str">
        <f>IF(r_ppp_reg!C21="","",r_ppp_reg!C21)</f>
        <v>(0.048)</v>
      </c>
      <c r="D21" s="55" t="str">
        <f>IF(r_ppp_reg!D21="","",r_ppp_reg!D21)</f>
        <v>(0.029)</v>
      </c>
      <c r="E21" s="55" t="str">
        <f>IF(r_ppp_reg!E21="","",r_ppp_reg!E21)</f>
        <v>(.)</v>
      </c>
      <c r="F21" s="55" t="str">
        <f>IF(r_ppp_reg!F21="","",r_ppp_reg!F21)</f>
        <v>(0.016)</v>
      </c>
      <c r="G21" s="55" t="str">
        <f>IF(r_ppp_reg!G21="","",r_ppp_reg!G21)</f>
        <v>(0.022)</v>
      </c>
      <c r="H21" s="55" t="str">
        <f>IF(r_ppp_reg!H21="","",r_ppp_reg!H21)</f>
        <v>(0.012)</v>
      </c>
      <c r="I21" s="56" t="str">
        <f>IF(r_ppp_reg!I21="","",r_ppp_reg!I21)</f>
        <v>(0.016)</v>
      </c>
    </row>
    <row r="22" spans="1:9" x14ac:dyDescent="0.25">
      <c r="A22" s="57" t="str">
        <f>IF(r_ppp_reg!A22="","",r_ppp_reg!A22)</f>
        <v>Revenu : 40 % du milieu</v>
      </c>
      <c r="B22" s="55" t="str">
        <f>IF(r_ppp_reg!B22="","",r_ppp_reg!B22)</f>
        <v>-0.030</v>
      </c>
      <c r="C22" s="55" t="str">
        <f>IF(r_ppp_reg!C22="","",r_ppp_reg!C22)</f>
        <v>0.004</v>
      </c>
      <c r="D22" s="55" t="str">
        <f>IF(r_ppp_reg!D22="","",r_ppp_reg!D22)</f>
        <v>-0.049***</v>
      </c>
      <c r="E22" s="55" t="str">
        <f>IF(r_ppp_reg!E22="","",r_ppp_reg!E22)</f>
        <v>-0.012</v>
      </c>
      <c r="F22" s="55" t="str">
        <f>IF(r_ppp_reg!F22="","",r_ppp_reg!F22)</f>
        <v>0.013*</v>
      </c>
      <c r="G22" s="55" t="str">
        <f>IF(r_ppp_reg!G22="","",r_ppp_reg!G22)</f>
        <v>-0.020**</v>
      </c>
      <c r="H22" s="55" t="str">
        <f>IF(r_ppp_reg!H22="","",r_ppp_reg!H22)</f>
        <v>-0.022***</v>
      </c>
      <c r="I22" s="56" t="str">
        <f>IF(r_ppp_reg!I22="","",r_ppp_reg!I22)</f>
        <v>0.003</v>
      </c>
    </row>
    <row r="23" spans="1:9" x14ac:dyDescent="0.25">
      <c r="A23" s="57" t="str">
        <f>IF(r_ppp_reg!A23="","",r_ppp_reg!A23)</f>
        <v/>
      </c>
      <c r="B23" s="55" t="str">
        <f>IF(r_ppp_reg!B23="","",r_ppp_reg!B23)</f>
        <v>(0.023)</v>
      </c>
      <c r="C23" s="55" t="str">
        <f>IF(r_ppp_reg!C23="","",r_ppp_reg!C23)</f>
        <v>(0.021)</v>
      </c>
      <c r="D23" s="55" t="str">
        <f>IF(r_ppp_reg!D23="","",r_ppp_reg!D23)</f>
        <v>(0.016)</v>
      </c>
      <c r="E23" s="55" t="str">
        <f>IF(r_ppp_reg!E23="","",r_ppp_reg!E23)</f>
        <v>(0.008)</v>
      </c>
      <c r="F23" s="55" t="str">
        <f>IF(r_ppp_reg!F23="","",r_ppp_reg!F23)</f>
        <v>(0.007)</v>
      </c>
      <c r="G23" s="55" t="str">
        <f>IF(r_ppp_reg!G23="","",r_ppp_reg!G23)</f>
        <v>(0.009)</v>
      </c>
      <c r="H23" s="55" t="str">
        <f>IF(r_ppp_reg!H23="","",r_ppp_reg!H23)</f>
        <v>(0.006)</v>
      </c>
      <c r="I23" s="56" t="str">
        <f>IF(r_ppp_reg!I23="","",r_ppp_reg!I23)</f>
        <v>(0.008)</v>
      </c>
    </row>
    <row r="24" spans="1:9" x14ac:dyDescent="0.25">
      <c r="A24" s="57" t="str">
        <f>IF(r_ppp_reg!A24="","",r_ppp_reg!A24)</f>
        <v>Revenu : 10 % du haut</v>
      </c>
      <c r="B24" s="55" t="str">
        <f>IF(r_ppp_reg!B24="","",r_ppp_reg!B24)</f>
        <v>-0.059</v>
      </c>
      <c r="C24" s="55" t="str">
        <f>IF(r_ppp_reg!C24="","",r_ppp_reg!C24)</f>
        <v>-0.042</v>
      </c>
      <c r="D24" s="55" t="str">
        <f>IF(r_ppp_reg!D24="","",r_ppp_reg!D24)</f>
        <v>-0.086**</v>
      </c>
      <c r="E24" s="55" t="str">
        <f>IF(r_ppp_reg!E24="","",r_ppp_reg!E24)</f>
        <v>-0.032*</v>
      </c>
      <c r="F24" s="55" t="str">
        <f>IF(r_ppp_reg!F24="","",r_ppp_reg!F24)</f>
        <v>-0.033</v>
      </c>
      <c r="G24" s="55" t="str">
        <f>IF(r_ppp_reg!G24="","",r_ppp_reg!G24)</f>
        <v>-0.086***</v>
      </c>
      <c r="H24" s="55" t="str">
        <f>IF(r_ppp_reg!H24="","",r_ppp_reg!H24)</f>
        <v>-0.013</v>
      </c>
      <c r="I24" s="56" t="str">
        <f>IF(r_ppp_reg!I24="","",r_ppp_reg!I24)</f>
        <v>-0.003</v>
      </c>
    </row>
    <row r="25" spans="1:9" x14ac:dyDescent="0.25">
      <c r="A25" s="57" t="str">
        <f>IF(r_ppp_reg!A25="","",r_ppp_reg!A25)</f>
        <v/>
      </c>
      <c r="B25" s="55" t="str">
        <f>IF(r_ppp_reg!B25="","",r_ppp_reg!B25)</f>
        <v>(0.043)</v>
      </c>
      <c r="C25" s="55" t="str">
        <f>IF(r_ppp_reg!C25="","",r_ppp_reg!C25)</f>
        <v>(0.046)</v>
      </c>
      <c r="D25" s="55" t="str">
        <f>IF(r_ppp_reg!D25="","",r_ppp_reg!D25)</f>
        <v>(0.034)</v>
      </c>
      <c r="E25" s="55" t="str">
        <f>IF(r_ppp_reg!E25="","",r_ppp_reg!E25)</f>
        <v>(0.018)</v>
      </c>
      <c r="F25" s="55" t="str">
        <f>IF(r_ppp_reg!F25="","",r_ppp_reg!F25)</f>
        <v>(0.021)</v>
      </c>
      <c r="G25" s="55" t="str">
        <f>IF(r_ppp_reg!G25="","",r_ppp_reg!G25)</f>
        <v>(0.018)</v>
      </c>
      <c r="H25" s="55" t="str">
        <f>IF(r_ppp_reg!H25="","",r_ppp_reg!H25)</f>
        <v>(0.012)</v>
      </c>
      <c r="I25" s="56" t="str">
        <f>IF(r_ppp_reg!I25="","",r_ppp_reg!I25)</f>
        <v>(0.015)</v>
      </c>
    </row>
    <row r="26" spans="1:9" x14ac:dyDescent="0.25">
      <c r="A26" s="57" t="str">
        <f>IF(r_ppp_reg!A26="","",r_ppp_reg!A26)</f>
        <v>Zones rurales</v>
      </c>
      <c r="B26" s="55" t="str">
        <f>IF(r_ppp_reg!B26="","",r_ppp_reg!B26)</f>
        <v>0.052***</v>
      </c>
      <c r="C26" s="55" t="str">
        <f>IF(r_ppp_reg!C26="","",r_ppp_reg!C26)</f>
        <v>0.050**</v>
      </c>
      <c r="D26" s="55" t="str">
        <f>IF(r_ppp_reg!D26="","",r_ppp_reg!D26)</f>
        <v>0.040***</v>
      </c>
      <c r="E26" s="55" t="str">
        <f>IF(r_ppp_reg!E26="","",r_ppp_reg!E26)</f>
        <v>-0.016**</v>
      </c>
      <c r="F26" s="55" t="str">
        <f>IF(r_ppp_reg!F26="","",r_ppp_reg!F26)</f>
        <v>-0.019**</v>
      </c>
      <c r="G26" s="55" t="str">
        <f>IF(r_ppp_reg!G26="","",r_ppp_reg!G26)</f>
        <v>-0.044***</v>
      </c>
      <c r="H26" s="55" t="str">
        <f>IF(r_ppp_reg!H26="","",r_ppp_reg!H26)</f>
        <v>0.055***</v>
      </c>
      <c r="I26" s="56" t="str">
        <f>IF(r_ppp_reg!I26="","",r_ppp_reg!I26)</f>
        <v>0.068***</v>
      </c>
    </row>
    <row r="27" spans="1:9" x14ac:dyDescent="0.25">
      <c r="A27" s="57" t="str">
        <f>IF(r_ppp_reg!A27="","",r_ppp_reg!A27)</f>
        <v/>
      </c>
      <c r="B27" s="55" t="str">
        <f>IF(r_ppp_reg!B27="","",r_ppp_reg!B27)</f>
        <v>(0.020)</v>
      </c>
      <c r="C27" s="55" t="str">
        <f>IF(r_ppp_reg!C27="","",r_ppp_reg!C27)</f>
        <v>(0.021)</v>
      </c>
      <c r="D27" s="55" t="str">
        <f>IF(r_ppp_reg!D27="","",r_ppp_reg!D27)</f>
        <v>(0.014)</v>
      </c>
      <c r="E27" s="55" t="str">
        <f>IF(r_ppp_reg!E27="","",r_ppp_reg!E27)</f>
        <v>(0.008)</v>
      </c>
      <c r="F27" s="55" t="str">
        <f>IF(r_ppp_reg!F27="","",r_ppp_reg!F27)</f>
        <v>(0.008)</v>
      </c>
      <c r="G27" s="55" t="str">
        <f>IF(r_ppp_reg!G27="","",r_ppp_reg!G27)</f>
        <v>(0.009)</v>
      </c>
      <c r="H27" s="55" t="str">
        <f>IF(r_ppp_reg!H27="","",r_ppp_reg!H27)</f>
        <v>(0.007)</v>
      </c>
      <c r="I27" s="56" t="str">
        <f>IF(r_ppp_reg!I27="","",r_ppp_reg!I27)</f>
        <v>(0.008)</v>
      </c>
    </row>
    <row r="28" spans="1:9" x14ac:dyDescent="0.25">
      <c r="A28" s="57" t="str">
        <f>IF(r_ppp_reg!A28="","",r_ppp_reg!A28)</f>
        <v>Âge : 30-50</v>
      </c>
      <c r="B28" s="55" t="str">
        <f>IF(r_ppp_reg!B28="","",r_ppp_reg!B28)</f>
        <v>0.021</v>
      </c>
      <c r="C28" s="55" t="str">
        <f>IF(r_ppp_reg!C28="","",r_ppp_reg!C28)</f>
        <v>0.020</v>
      </c>
      <c r="D28" s="55" t="str">
        <f>IF(r_ppp_reg!D28="","",r_ppp_reg!D28)</f>
        <v>-0.046***</v>
      </c>
      <c r="E28" s="55" t="str">
        <f>IF(r_ppp_reg!E28="","",r_ppp_reg!E28)</f>
        <v>-0.033***</v>
      </c>
      <c r="F28" s="55" t="str">
        <f>IF(r_ppp_reg!F28="","",r_ppp_reg!F28)</f>
        <v>0.003</v>
      </c>
      <c r="G28" s="55" t="str">
        <f>IF(r_ppp_reg!G28="","",r_ppp_reg!G28)</f>
        <v>0.002</v>
      </c>
      <c r="H28" s="55" t="str">
        <f>IF(r_ppp_reg!H28="","",r_ppp_reg!H28)</f>
        <v>0.021***</v>
      </c>
      <c r="I28" s="56" t="str">
        <f>IF(r_ppp_reg!I28="","",r_ppp_reg!I28)</f>
        <v>-0.003</v>
      </c>
    </row>
    <row r="29" spans="1:9" x14ac:dyDescent="0.25">
      <c r="A29" s="57" t="str">
        <f>IF(r_ppp_reg!A29="","",r_ppp_reg!A29)</f>
        <v/>
      </c>
      <c r="B29" s="55" t="str">
        <f>IF(r_ppp_reg!B29="","",r_ppp_reg!B29)</f>
        <v>(0.046)</v>
      </c>
      <c r="C29" s="55" t="str">
        <f>IF(r_ppp_reg!C29="","",r_ppp_reg!C29)</f>
        <v>(0.030)</v>
      </c>
      <c r="D29" s="55" t="str">
        <f>IF(r_ppp_reg!D29="","",r_ppp_reg!D29)</f>
        <v>(0.016)</v>
      </c>
      <c r="E29" s="55" t="str">
        <f>IF(r_ppp_reg!E29="","",r_ppp_reg!E29)</f>
        <v>(0.009)</v>
      </c>
      <c r="F29" s="55" t="str">
        <f>IF(r_ppp_reg!F29="","",r_ppp_reg!F29)</f>
        <v>(0.009)</v>
      </c>
      <c r="G29" s="55" t="str">
        <f>IF(r_ppp_reg!G29="","",r_ppp_reg!G29)</f>
        <v>(0.011)</v>
      </c>
      <c r="H29" s="55" t="str">
        <f>IF(r_ppp_reg!H29="","",r_ppp_reg!H29)</f>
        <v>(0.007)</v>
      </c>
      <c r="I29" s="56" t="str">
        <f>IF(r_ppp_reg!I29="","",r_ppp_reg!I29)</f>
        <v>(0.008)</v>
      </c>
    </row>
    <row r="30" spans="1:9" x14ac:dyDescent="0.25">
      <c r="A30" s="57" t="str">
        <f>IF(r_ppp_reg!A30="","",r_ppp_reg!A30)</f>
        <v>Âge : 51+</v>
      </c>
      <c r="B30" s="55" t="str">
        <f>IF(r_ppp_reg!B30="","",r_ppp_reg!B30)</f>
        <v>-0.047</v>
      </c>
      <c r="C30" s="55" t="str">
        <f>IF(r_ppp_reg!C30="","",r_ppp_reg!C30)</f>
        <v>0.035</v>
      </c>
      <c r="D30" s="55" t="str">
        <f>IF(r_ppp_reg!D30="","",r_ppp_reg!D30)</f>
        <v>-0.024</v>
      </c>
      <c r="E30" s="55" t="str">
        <f>IF(r_ppp_reg!E30="","",r_ppp_reg!E30)</f>
        <v>-0.056***</v>
      </c>
      <c r="F30" s="55" t="str">
        <f>IF(r_ppp_reg!F30="","",r_ppp_reg!F30)</f>
        <v>0.010</v>
      </c>
      <c r="G30" s="55" t="str">
        <f>IF(r_ppp_reg!G30="","",r_ppp_reg!G30)</f>
        <v>-0.000</v>
      </c>
      <c r="H30" s="55" t="str">
        <f>IF(r_ppp_reg!H30="","",r_ppp_reg!H30)</f>
        <v>0.017</v>
      </c>
      <c r="I30" s="56" t="str">
        <f>IF(r_ppp_reg!I30="","",r_ppp_reg!I30)</f>
        <v>0.039**</v>
      </c>
    </row>
    <row r="31" spans="1:9" x14ac:dyDescent="0.25">
      <c r="A31" s="57" t="str">
        <f>IF(r_ppp_reg!A31="","",r_ppp_reg!A31)</f>
        <v/>
      </c>
      <c r="B31" s="55" t="str">
        <f>IF(r_ppp_reg!B31="","",r_ppp_reg!B31)</f>
        <v>(0.048)</v>
      </c>
      <c r="C31" s="55" t="str">
        <f>IF(r_ppp_reg!C31="","",r_ppp_reg!C31)</f>
        <v>(0.033)</v>
      </c>
      <c r="D31" s="55" t="str">
        <f>IF(r_ppp_reg!D31="","",r_ppp_reg!D31)</f>
        <v>(0.021)</v>
      </c>
      <c r="E31" s="55" t="str">
        <f>IF(r_ppp_reg!E31="","",r_ppp_reg!E31)</f>
        <v>(0.012)</v>
      </c>
      <c r="F31" s="55" t="str">
        <f>IF(r_ppp_reg!F31="","",r_ppp_reg!F31)</f>
        <v>(0.012)</v>
      </c>
      <c r="G31" s="55" t="str">
        <f>IF(r_ppp_reg!G31="","",r_ppp_reg!G31)</f>
        <v>(0.014)</v>
      </c>
      <c r="H31" s="55" t="str">
        <f>IF(r_ppp_reg!H31="","",r_ppp_reg!H31)</f>
        <v>(0.011)</v>
      </c>
      <c r="I31" s="56" t="str">
        <f>IF(r_ppp_reg!I31="","",r_ppp_reg!I31)</f>
        <v>(0.016)</v>
      </c>
    </row>
    <row r="32" spans="1:9" x14ac:dyDescent="0.25">
      <c r="A32" s="57" t="str">
        <f>IF(r_ppp_reg!A32="","",r_ppp_reg!A32)</f>
        <v>Religion : Chiites</v>
      </c>
      <c r="B32" s="55" t="str">
        <f>IF(r_ppp_reg!B32="","",r_ppp_reg!B32)</f>
        <v>0.228***</v>
      </c>
      <c r="C32" s="55" t="str">
        <f>IF(r_ppp_reg!C32="","",r_ppp_reg!C32)</f>
        <v>0.239***</v>
      </c>
      <c r="D32" s="55" t="str">
        <f>IF(r_ppp_reg!D32="","",r_ppp_reg!D32)</f>
        <v>0.159***</v>
      </c>
      <c r="E32" s="55" t="str">
        <f>IF(r_ppp_reg!E32="","",r_ppp_reg!E32)</f>
        <v>0.114***</v>
      </c>
      <c r="F32" s="55" t="str">
        <f>IF(r_ppp_reg!F32="","",r_ppp_reg!F32)</f>
        <v>0.109***</v>
      </c>
      <c r="G32" s="55" t="str">
        <f>IF(r_ppp_reg!G32="","",r_ppp_reg!G32)</f>
        <v>0.014</v>
      </c>
      <c r="H32" s="55" t="str">
        <f>IF(r_ppp_reg!H32="","",r_ppp_reg!H32)</f>
        <v>0.021</v>
      </c>
      <c r="I32" s="56" t="str">
        <f>IF(r_ppp_reg!I32="","",r_ppp_reg!I32)</f>
        <v>0.071***</v>
      </c>
    </row>
    <row r="33" spans="1:9" x14ac:dyDescent="0.25">
      <c r="A33" s="57" t="str">
        <f>IF(r_ppp_reg!A33="","",r_ppp_reg!A33)</f>
        <v/>
      </c>
      <c r="B33" s="55" t="str">
        <f>IF(r_ppp_reg!B33="","",r_ppp_reg!B33)</f>
        <v>(0.031)</v>
      </c>
      <c r="C33" s="55" t="str">
        <f>IF(r_ppp_reg!C33="","",r_ppp_reg!C33)</f>
        <v>(0.024)</v>
      </c>
      <c r="D33" s="55" t="str">
        <f>IF(r_ppp_reg!D33="","",r_ppp_reg!D33)</f>
        <v>(0.022)</v>
      </c>
      <c r="E33" s="55" t="str">
        <f>IF(r_ppp_reg!E33="","",r_ppp_reg!E33)</f>
        <v>(0.025)</v>
      </c>
      <c r="F33" s="55" t="str">
        <f>IF(r_ppp_reg!F33="","",r_ppp_reg!F33)</f>
        <v>(0.016)</v>
      </c>
      <c r="G33" s="55" t="str">
        <f>IF(r_ppp_reg!G33="","",r_ppp_reg!G33)</f>
        <v>(0.021)</v>
      </c>
      <c r="H33" s="55" t="str">
        <f>IF(r_ppp_reg!H33="","",r_ppp_reg!H33)</f>
        <v>(0.016)</v>
      </c>
      <c r="I33" s="56" t="str">
        <f>IF(r_ppp_reg!I33="","",r_ppp_reg!I33)</f>
        <v>(0.020)</v>
      </c>
    </row>
    <row r="34" spans="1:9" x14ac:dyDescent="0.25">
      <c r="A34" s="57" t="str">
        <f>IF(r_ppp_reg!A34="","",r_ppp_reg!A34)</f>
        <v>Constante</v>
      </c>
      <c r="B34" s="55" t="str">
        <f>IF(r_ppp_reg!B34="","",r_ppp_reg!B34)</f>
        <v>0.371***</v>
      </c>
      <c r="C34" s="55" t="str">
        <f>IF(r_ppp_reg!C34="","",r_ppp_reg!C34)</f>
        <v>0.562***</v>
      </c>
      <c r="D34" s="55" t="str">
        <f>IF(r_ppp_reg!D34="","",r_ppp_reg!D34)</f>
        <v>0.390***</v>
      </c>
      <c r="E34" s="55" t="str">
        <f>IF(r_ppp_reg!E34="","",r_ppp_reg!E34)</f>
        <v>0.217***</v>
      </c>
      <c r="F34" s="55" t="str">
        <f>IF(r_ppp_reg!F34="","",r_ppp_reg!F34)</f>
        <v>0.220***</v>
      </c>
      <c r="G34" s="55" t="str">
        <f>IF(r_ppp_reg!G34="","",r_ppp_reg!G34)</f>
        <v>0.320***</v>
      </c>
      <c r="H34" s="55" t="str">
        <f>IF(r_ppp_reg!H34="","",r_ppp_reg!H34)</f>
        <v>0.069***</v>
      </c>
      <c r="I34" s="56" t="str">
        <f>IF(r_ppp_reg!I34="","",r_ppp_reg!I34)</f>
        <v>0.021*</v>
      </c>
    </row>
    <row r="35" spans="1:9" ht="13.8" thickBot="1" x14ac:dyDescent="0.3">
      <c r="A35" s="57" t="str">
        <f>IF(r_ppp_reg!A35="","",r_ppp_reg!A35)</f>
        <v/>
      </c>
      <c r="B35" s="55" t="str">
        <f>IF(r_ppp_reg!B35="","",r_ppp_reg!B35)</f>
        <v>(0.050)</v>
      </c>
      <c r="C35" s="55" t="str">
        <f>IF(r_ppp_reg!C35="","",r_ppp_reg!C35)</f>
        <v>(0.038)</v>
      </c>
      <c r="D35" s="55" t="str">
        <f>IF(r_ppp_reg!D35="","",r_ppp_reg!D35)</f>
        <v>(0.022)</v>
      </c>
      <c r="E35" s="55" t="str">
        <f>IF(r_ppp_reg!E35="","",r_ppp_reg!E35)</f>
        <v>(0.013)</v>
      </c>
      <c r="F35" s="55" t="str">
        <f>IF(r_ppp_reg!F35="","",r_ppp_reg!F35)</f>
        <v>(0.013)</v>
      </c>
      <c r="G35" s="55" t="str">
        <f>IF(r_ppp_reg!G35="","",r_ppp_reg!G35)</f>
        <v>(0.016)</v>
      </c>
      <c r="H35" s="55" t="str">
        <f>IF(r_ppp_reg!H35="","",r_ppp_reg!H35)</f>
        <v>(0.012)</v>
      </c>
      <c r="I35" s="56" t="str">
        <f>IF(r_ppp_reg!I35="","",r_ppp_reg!I35)</f>
        <v>(0.012)</v>
      </c>
    </row>
    <row r="36" spans="1:9" ht="13.8" thickBot="1" x14ac:dyDescent="0.3">
      <c r="A36" s="54" t="str">
        <f>IF(r_ppp_reg!A36="","",r_ppp_reg!A36)</f>
        <v>R-carré</v>
      </c>
      <c r="B36" s="49" t="str">
        <f>IF(r_ppp_reg!B36="","",r_ppp_reg!B36)</f>
        <v>0.21</v>
      </c>
      <c r="C36" s="49" t="str">
        <f>IF(r_ppp_reg!C36="","",r_ppp_reg!C36)</f>
        <v>0.13</v>
      </c>
      <c r="D36" s="49" t="str">
        <f>IF(r_ppp_reg!D36="","",r_ppp_reg!D36)</f>
        <v>0.15</v>
      </c>
      <c r="E36" s="49" t="str">
        <f>IF(r_ppp_reg!E36="","",r_ppp_reg!E36)</f>
        <v>0.19</v>
      </c>
      <c r="F36" s="49" t="str">
        <f>IF(r_ppp_reg!F36="","",r_ppp_reg!F36)</f>
        <v>0.10</v>
      </c>
      <c r="G36" s="49" t="str">
        <f>IF(r_ppp_reg!G36="","",r_ppp_reg!G36)</f>
        <v>0.21</v>
      </c>
      <c r="H36" s="49" t="str">
        <f>IF(r_ppp_reg!H36="","",r_ppp_reg!H36)</f>
        <v>0.16</v>
      </c>
      <c r="I36" s="50" t="str">
        <f>IF(r_ppp_reg!I36="","",r_ppp_reg!I36)</f>
        <v>0.27</v>
      </c>
    </row>
    <row r="37" spans="1:9" ht="15" customHeight="1" x14ac:dyDescent="0.25">
      <c r="A37" s="112" t="str">
        <f>IF(r_ppp_reg!A38="","",r_ppp_reg!A38)</f>
        <v>* p&lt;0.10, ** p&lt;0.05, *** p&lt;0.01</v>
      </c>
      <c r="B37" s="112"/>
      <c r="C37" s="112"/>
      <c r="D37" s="112"/>
      <c r="E37" s="112"/>
      <c r="F37" s="112"/>
      <c r="G37" s="112"/>
      <c r="H37" s="112"/>
      <c r="I37" s="112"/>
    </row>
  </sheetData>
  <mergeCells count="2">
    <mergeCell ref="A1:I1"/>
    <mergeCell ref="A37:I37"/>
  </mergeCells>
  <pageMargins left="0.7" right="0.7" top="0.75" bottom="0.75" header="0.3" footer="0.3"/>
  <pageSetup paperSize="9" orientation="landscape"/>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I37"/>
  <sheetViews>
    <sheetView zoomScale="93" workbookViewId="0">
      <selection sqref="A1:I1"/>
    </sheetView>
  </sheetViews>
  <sheetFormatPr baseColWidth="10" defaultColWidth="10.6640625" defaultRowHeight="13.2" x14ac:dyDescent="0.25"/>
  <cols>
    <col min="1" max="1" width="21.33203125" style="46" customWidth="1"/>
    <col min="2" max="9" width="12.6640625" style="58" customWidth="1"/>
    <col min="10" max="16384" width="10.6640625" style="46"/>
  </cols>
  <sheetData>
    <row r="1" spans="1:9" ht="20.7" customHeight="1" thickBot="1" x14ac:dyDescent="0.3">
      <c r="A1" s="109" t="s">
        <v>568</v>
      </c>
      <c r="B1" s="110"/>
      <c r="C1" s="110"/>
      <c r="D1" s="110"/>
      <c r="E1" s="110"/>
      <c r="F1" s="110"/>
      <c r="G1" s="110"/>
      <c r="H1" s="110"/>
      <c r="I1" s="111"/>
    </row>
    <row r="2" spans="1:9" x14ac:dyDescent="0.25">
      <c r="A2" s="47" t="str">
        <f>IF(r_pml_reg!A2="","",r_pml_reg!A2)</f>
        <v/>
      </c>
      <c r="B2" s="48" t="str">
        <f>IF(r_pml_reg!B2="","",r_pml_reg!B2)</f>
        <v>(1)</v>
      </c>
      <c r="C2" s="49" t="str">
        <f>IF(r_pml_reg!C2="","",r_pml_reg!C2)</f>
        <v>(2)</v>
      </c>
      <c r="D2" s="49" t="str">
        <f>IF(r_pml_reg!D2="","",r_pml_reg!D2)</f>
        <v>(3)</v>
      </c>
      <c r="E2" s="49" t="str">
        <f>IF(r_pml_reg!E2="","",r_pml_reg!E2)</f>
        <v>(4)</v>
      </c>
      <c r="F2" s="49" t="str">
        <f>IF(r_pml_reg!F2="","",r_pml_reg!F2)</f>
        <v>(5)</v>
      </c>
      <c r="G2" s="49" t="str">
        <f>IF(r_pml_reg!G2="","",r_pml_reg!G2)</f>
        <v>(6)</v>
      </c>
      <c r="H2" s="49" t="str">
        <f>IF(r_pml_reg!H2="","",r_pml_reg!H2)</f>
        <v>(7)</v>
      </c>
      <c r="I2" s="50" t="str">
        <f>IF(r_pml_reg!I2="","",r_pml_reg!I2)</f>
        <v>(8)</v>
      </c>
    </row>
    <row r="3" spans="1:9" ht="13.8" thickBot="1" x14ac:dyDescent="0.3">
      <c r="A3" s="47" t="str">
        <f>IF(r_pml_reg!A3="","",r_pml_reg!A3)</f>
        <v/>
      </c>
      <c r="B3" s="51" t="str">
        <f>IF(r_pml_reg!B3="","",r_pml_reg!B3)</f>
        <v>1970</v>
      </c>
      <c r="C3" s="52" t="str">
        <f>IF(r_pml_reg!C3="","",r_pml_reg!C3)</f>
        <v>1977</v>
      </c>
      <c r="D3" s="52" t="str">
        <f>IF(r_pml_reg!D3="","",r_pml_reg!D3)</f>
        <v>1988</v>
      </c>
      <c r="E3" s="52" t="str">
        <f>IF(r_pml_reg!E3="","",r_pml_reg!E3)</f>
        <v>1997</v>
      </c>
      <c r="F3" s="52" t="str">
        <f>IF(r_pml_reg!F3="","",r_pml_reg!F3)</f>
        <v>2002</v>
      </c>
      <c r="G3" s="52" t="str">
        <f>IF(r_pml_reg!G3="","",r_pml_reg!G3)</f>
        <v>2008</v>
      </c>
      <c r="H3" s="52" t="str">
        <f>IF(r_pml_reg!H3="","",r_pml_reg!H3)</f>
        <v>2013</v>
      </c>
      <c r="I3" s="53" t="str">
        <f>IF(r_pml_reg!I3="","",r_pml_reg!I3)</f>
        <v>2018</v>
      </c>
    </row>
    <row r="4" spans="1:9" x14ac:dyDescent="0.25">
      <c r="A4" s="54" t="str">
        <f>IF(r_pml_reg!A4="","",r_pml_reg!A4)</f>
        <v>Langue : Baloutche</v>
      </c>
      <c r="B4" s="55" t="str">
        <f>IF(r_pml_reg!B4="","",r_pml_reg!B4)</f>
        <v>-0.140**</v>
      </c>
      <c r="C4" s="55" t="str">
        <f>IF(r_pml_reg!C4="","",r_pml_reg!C4)</f>
        <v>-0.009</v>
      </c>
      <c r="D4" s="55" t="str">
        <f>IF(r_pml_reg!D4="","",r_pml_reg!D4)</f>
        <v>-0.374***</v>
      </c>
      <c r="E4" s="55" t="str">
        <f>IF(r_pml_reg!E4="","",r_pml_reg!E4)</f>
        <v>-0.253***</v>
      </c>
      <c r="F4" s="55" t="str">
        <f>IF(r_pml_reg!F4="","",r_pml_reg!F4)</f>
        <v>-0.014</v>
      </c>
      <c r="G4" s="55" t="str">
        <f>IF(r_pml_reg!G4="","",r_pml_reg!G4)</f>
        <v>-0.449***</v>
      </c>
      <c r="H4" s="55" t="str">
        <f>IF(r_pml_reg!H4="","",r_pml_reg!H4)</f>
        <v>-0.370***</v>
      </c>
      <c r="I4" s="56" t="str">
        <f>IF(r_pml_reg!I4="","",r_pml_reg!I4)</f>
        <v>-0.341***</v>
      </c>
    </row>
    <row r="5" spans="1:9" x14ac:dyDescent="0.25">
      <c r="A5" s="57" t="str">
        <f>IF(r_pml_reg!A5="","",r_pml_reg!A5)</f>
        <v/>
      </c>
      <c r="B5" s="55" t="str">
        <f>IF(r_pml_reg!B5="","",r_pml_reg!B5)</f>
        <v>(0.067)</v>
      </c>
      <c r="C5" s="55" t="str">
        <f>IF(r_pml_reg!C5="","",r_pml_reg!C5)</f>
        <v>(0.077)</v>
      </c>
      <c r="D5" s="55" t="str">
        <f>IF(r_pml_reg!D5="","",r_pml_reg!D5)</f>
        <v>(0.029)</v>
      </c>
      <c r="E5" s="55" t="str">
        <f>IF(r_pml_reg!E5="","",r_pml_reg!E5)</f>
        <v>(0.023)</v>
      </c>
      <c r="F5" s="55" t="str">
        <f>IF(r_pml_reg!F5="","",r_pml_reg!F5)</f>
        <v>(0.035)</v>
      </c>
      <c r="G5" s="55" t="str">
        <f>IF(r_pml_reg!G5="","",r_pml_reg!G5)</f>
        <v>(0.043)</v>
      </c>
      <c r="H5" s="55" t="str">
        <f>IF(r_pml_reg!H5="","",r_pml_reg!H5)</f>
        <v>(0.023)</v>
      </c>
      <c r="I5" s="56" t="str">
        <f>IF(r_pml_reg!I5="","",r_pml_reg!I5)</f>
        <v>(0.020)</v>
      </c>
    </row>
    <row r="6" spans="1:9" x14ac:dyDescent="0.25">
      <c r="A6" s="57" t="str">
        <f>IF(r_pml_reg!A6="","",r_pml_reg!A6)</f>
        <v>Langue : Autres</v>
      </c>
      <c r="B6" s="55" t="str">
        <f>IF(r_pml_reg!B6="","",r_pml_reg!B6)</f>
        <v>0.006</v>
      </c>
      <c r="C6" s="55" t="str">
        <f>IF(r_pml_reg!C6="","",r_pml_reg!C6)</f>
        <v>0.018</v>
      </c>
      <c r="D6" s="55" t="str">
        <f>IF(r_pml_reg!D6="","",r_pml_reg!D6)</f>
        <v>-0.021</v>
      </c>
      <c r="E6" s="55" t="str">
        <f>IF(r_pml_reg!E6="","",r_pml_reg!E6)</f>
        <v>-0.141***</v>
      </c>
      <c r="F6" s="55" t="str">
        <f>IF(r_pml_reg!F6="","",r_pml_reg!F6)</f>
        <v>-0.065*</v>
      </c>
      <c r="G6" s="55" t="str">
        <f>IF(r_pml_reg!G6="","",r_pml_reg!G6)</f>
        <v>-0.210***</v>
      </c>
      <c r="H6" s="55" t="str">
        <f>IF(r_pml_reg!H6="","",r_pml_reg!H6)</f>
        <v>-0.010</v>
      </c>
      <c r="I6" s="56" t="str">
        <f>IF(r_pml_reg!I6="","",r_pml_reg!I6)</f>
        <v>-0.122***</v>
      </c>
    </row>
    <row r="7" spans="1:9" x14ac:dyDescent="0.25">
      <c r="A7" s="57" t="str">
        <f>IF(r_pml_reg!A7="","",r_pml_reg!A7)</f>
        <v/>
      </c>
      <c r="B7" s="55" t="str">
        <f>IF(r_pml_reg!B7="","",r_pml_reg!B7)</f>
        <v>(0.036)</v>
      </c>
      <c r="C7" s="55" t="str">
        <f>IF(r_pml_reg!C7="","",r_pml_reg!C7)</f>
        <v>(0.042)</v>
      </c>
      <c r="D7" s="55" t="str">
        <f>IF(r_pml_reg!D7="","",r_pml_reg!D7)</f>
        <v>(0.029)</v>
      </c>
      <c r="E7" s="55" t="str">
        <f>IF(r_pml_reg!E7="","",r_pml_reg!E7)</f>
        <v>(0.020)</v>
      </c>
      <c r="F7" s="55" t="str">
        <f>IF(r_pml_reg!F7="","",r_pml_reg!F7)</f>
        <v>(0.034)</v>
      </c>
      <c r="G7" s="55" t="str">
        <f>IF(r_pml_reg!G7="","",r_pml_reg!G7)</f>
        <v>(0.049)</v>
      </c>
      <c r="H7" s="55" t="str">
        <f>IF(r_pml_reg!H7="","",r_pml_reg!H7)</f>
        <v>(0.027)</v>
      </c>
      <c r="I7" s="56" t="str">
        <f>IF(r_pml_reg!I7="","",r_pml_reg!I7)</f>
        <v>(0.035)</v>
      </c>
    </row>
    <row r="8" spans="1:9" x14ac:dyDescent="0.25">
      <c r="A8" s="57" t="str">
        <f>IF(r_pml_reg!A8="","",r_pml_reg!A8)</f>
        <v>Langue : Pachtoune</v>
      </c>
      <c r="B8" s="55" t="str">
        <f>IF(r_pml_reg!B8="","",r_pml_reg!B8)</f>
        <v>-0.080***</v>
      </c>
      <c r="C8" s="55" t="str">
        <f>IF(r_pml_reg!C8="","",r_pml_reg!C8)</f>
        <v>0.033</v>
      </c>
      <c r="D8" s="55" t="str">
        <f>IF(r_pml_reg!D8="","",r_pml_reg!D8)</f>
        <v>-0.270***</v>
      </c>
      <c r="E8" s="55" t="str">
        <f>IF(r_pml_reg!E8="","",r_pml_reg!E8)</f>
        <v>-0.305***</v>
      </c>
      <c r="F8" s="55" t="str">
        <f>IF(r_pml_reg!F8="","",r_pml_reg!F8)</f>
        <v>-0.278***</v>
      </c>
      <c r="G8" s="55" t="str">
        <f>IF(r_pml_reg!G8="","",r_pml_reg!G8)</f>
        <v>-0.216***</v>
      </c>
      <c r="H8" s="55" t="str">
        <f>IF(r_pml_reg!H8="","",r_pml_reg!H8)</f>
        <v>-0.355***</v>
      </c>
      <c r="I8" s="56" t="str">
        <f>IF(r_pml_reg!I8="","",r_pml_reg!I8)</f>
        <v>-0.338***</v>
      </c>
    </row>
    <row r="9" spans="1:9" x14ac:dyDescent="0.25">
      <c r="A9" s="57" t="str">
        <f>IF(r_pml_reg!A9="","",r_pml_reg!A9)</f>
        <v/>
      </c>
      <c r="B9" s="55" t="str">
        <f>IF(r_pml_reg!B9="","",r_pml_reg!B9)</f>
        <v>(0.029)</v>
      </c>
      <c r="C9" s="55" t="str">
        <f>IF(r_pml_reg!C9="","",r_pml_reg!C9)</f>
        <v>(0.031)</v>
      </c>
      <c r="D9" s="55" t="str">
        <f>IF(r_pml_reg!D9="","",r_pml_reg!D9)</f>
        <v>(0.019)</v>
      </c>
      <c r="E9" s="55" t="str">
        <f>IF(r_pml_reg!E9="","",r_pml_reg!E9)</f>
        <v>(0.019)</v>
      </c>
      <c r="F9" s="55" t="str">
        <f>IF(r_pml_reg!F9="","",r_pml_reg!F9)</f>
        <v>(0.012)</v>
      </c>
      <c r="G9" s="55" t="str">
        <f>IF(r_pml_reg!G9="","",r_pml_reg!G9)</f>
        <v>(0.025)</v>
      </c>
      <c r="H9" s="55" t="str">
        <f>IF(r_pml_reg!H9="","",r_pml_reg!H9)</f>
        <v>(0.013)</v>
      </c>
      <c r="I9" s="56" t="str">
        <f>IF(r_pml_reg!I9="","",r_pml_reg!I9)</f>
        <v>(0.015)</v>
      </c>
    </row>
    <row r="10" spans="1:9" x14ac:dyDescent="0.25">
      <c r="A10" s="57" t="str">
        <f>IF(r_pml_reg!A10="","",r_pml_reg!A10)</f>
        <v>Langue : Saraiki</v>
      </c>
      <c r="B10" s="55" t="str">
        <f>IF(r_pml_reg!B10="","",r_pml_reg!B10)</f>
        <v>0.056*</v>
      </c>
      <c r="C10" s="55" t="str">
        <f>IF(r_pml_reg!C10="","",r_pml_reg!C10)</f>
        <v>0.138***</v>
      </c>
      <c r="D10" s="55" t="str">
        <f>IF(r_pml_reg!D10="","",r_pml_reg!D10)</f>
        <v>-0.120***</v>
      </c>
      <c r="E10" s="55" t="str">
        <f>IF(r_pml_reg!E10="","",r_pml_reg!E10)</f>
        <v>-0.117***</v>
      </c>
      <c r="F10" s="55" t="str">
        <f>IF(r_pml_reg!F10="","",r_pml_reg!F10)</f>
        <v>-0.158***</v>
      </c>
      <c r="G10" s="55" t="str">
        <f>IF(r_pml_reg!G10="","",r_pml_reg!G10)</f>
        <v>-0.125***</v>
      </c>
      <c r="H10" s="55" t="str">
        <f>IF(r_pml_reg!H10="","",r_pml_reg!H10)</f>
        <v>-0.234***</v>
      </c>
      <c r="I10" s="56" t="str">
        <f>IF(r_pml_reg!I10="","",r_pml_reg!I10)</f>
        <v>-0.081***</v>
      </c>
    </row>
    <row r="11" spans="1:9" x14ac:dyDescent="0.25">
      <c r="A11" s="57" t="str">
        <f>IF(r_pml_reg!A11="","",r_pml_reg!A11)</f>
        <v/>
      </c>
      <c r="B11" s="55" t="str">
        <f>IF(r_pml_reg!B11="","",r_pml_reg!B11)</f>
        <v>(0.031)</v>
      </c>
      <c r="C11" s="55" t="str">
        <f>IF(r_pml_reg!C11="","",r_pml_reg!C11)</f>
        <v>(0.029)</v>
      </c>
      <c r="D11" s="55" t="str">
        <f>IF(r_pml_reg!D11="","",r_pml_reg!D11)</f>
        <v>(0.021)</v>
      </c>
      <c r="E11" s="55" t="str">
        <f>IF(r_pml_reg!E11="","",r_pml_reg!E11)</f>
        <v>(0.015)</v>
      </c>
      <c r="F11" s="55" t="str">
        <f>IF(r_pml_reg!F11="","",r_pml_reg!F11)</f>
        <v>(0.013)</v>
      </c>
      <c r="G11" s="55" t="str">
        <f>IF(r_pml_reg!G11="","",r_pml_reg!G11)</f>
        <v>(0.023)</v>
      </c>
      <c r="H11" s="55" t="str">
        <f>IF(r_pml_reg!H11="","",r_pml_reg!H11)</f>
        <v>(0.016)</v>
      </c>
      <c r="I11" s="56" t="str">
        <f>IF(r_pml_reg!I11="","",r_pml_reg!I11)</f>
        <v>(0.023)</v>
      </c>
    </row>
    <row r="12" spans="1:9" x14ac:dyDescent="0.25">
      <c r="A12" s="57" t="str">
        <f>IF(r_pml_reg!A12="","",r_pml_reg!A12)</f>
        <v>Langue : Sindhi</v>
      </c>
      <c r="B12" s="55" t="str">
        <f>IF(r_pml_reg!B12="","",r_pml_reg!B12)</f>
        <v>-0.244***</v>
      </c>
      <c r="C12" s="55" t="str">
        <f>IF(r_pml_reg!C12="","",r_pml_reg!C12)</f>
        <v>-0.290***</v>
      </c>
      <c r="D12" s="55" t="str">
        <f>IF(r_pml_reg!D12="","",r_pml_reg!D12)</f>
        <v>-0.309***</v>
      </c>
      <c r="E12" s="55" t="str">
        <f>IF(r_pml_reg!E12="","",r_pml_reg!E12)</f>
        <v>-0.415***</v>
      </c>
      <c r="F12" s="55" t="str">
        <f>IF(r_pml_reg!F12="","",r_pml_reg!F12)</f>
        <v>-0.259***</v>
      </c>
      <c r="G12" s="55" t="str">
        <f>IF(r_pml_reg!G12="","",r_pml_reg!G12)</f>
        <v>-0.445***</v>
      </c>
      <c r="H12" s="55" t="str">
        <f>IF(r_pml_reg!H12="","",r_pml_reg!H12)</f>
        <v>-0.481***</v>
      </c>
      <c r="I12" s="56" t="str">
        <f>IF(r_pml_reg!I12="","",r_pml_reg!I12)</f>
        <v>-0.332***</v>
      </c>
    </row>
    <row r="13" spans="1:9" x14ac:dyDescent="0.25">
      <c r="A13" s="57" t="str">
        <f>IF(r_pml_reg!A13="","",r_pml_reg!A13)</f>
        <v/>
      </c>
      <c r="B13" s="55" t="str">
        <f>IF(r_pml_reg!B13="","",r_pml_reg!B13)</f>
        <v>(0.018)</v>
      </c>
      <c r="C13" s="55" t="str">
        <f>IF(r_pml_reg!C13="","",r_pml_reg!C13)</f>
        <v>(0.027)</v>
      </c>
      <c r="D13" s="55" t="str">
        <f>IF(r_pml_reg!D13="","",r_pml_reg!D13)</f>
        <v>(0.027)</v>
      </c>
      <c r="E13" s="55" t="str">
        <f>IF(r_pml_reg!E13="","",r_pml_reg!E13)</f>
        <v>(0.013)</v>
      </c>
      <c r="F13" s="55" t="str">
        <f>IF(r_pml_reg!F13="","",r_pml_reg!F13)</f>
        <v>(0.016)</v>
      </c>
      <c r="G13" s="55" t="str">
        <f>IF(r_pml_reg!G13="","",r_pml_reg!G13)</f>
        <v>(0.013)</v>
      </c>
      <c r="H13" s="55" t="str">
        <f>IF(r_pml_reg!H13="","",r_pml_reg!H13)</f>
        <v>(0.010)</v>
      </c>
      <c r="I13" s="56" t="str">
        <f>IF(r_pml_reg!I13="","",r_pml_reg!I13)</f>
        <v>(0.016)</v>
      </c>
    </row>
    <row r="14" spans="1:9" x14ac:dyDescent="0.25">
      <c r="A14" s="57" t="str">
        <f>IF(r_pml_reg!A14="","",r_pml_reg!A14)</f>
        <v>Langue : Ourdou</v>
      </c>
      <c r="B14" s="55" t="str">
        <f>IF(r_pml_reg!B14="","",r_pml_reg!B14)</f>
        <v>-0.041</v>
      </c>
      <c r="C14" s="55" t="str">
        <f>IF(r_pml_reg!C14="","",r_pml_reg!C14)</f>
        <v>0.092***</v>
      </c>
      <c r="D14" s="55" t="str">
        <f>IF(r_pml_reg!D14="","",r_pml_reg!D14)</f>
        <v>-0.015</v>
      </c>
      <c r="E14" s="55" t="str">
        <f>IF(r_pml_reg!E14="","",r_pml_reg!E14)</f>
        <v>-0.333***</v>
      </c>
      <c r="F14" s="55" t="str">
        <f>IF(r_pml_reg!F14="","",r_pml_reg!F14)</f>
        <v>-0.209***</v>
      </c>
      <c r="G14" s="55" t="str">
        <f>IF(r_pml_reg!G14="","",r_pml_reg!G14)</f>
        <v>-0.171***</v>
      </c>
      <c r="H14" s="55" t="str">
        <f>IF(r_pml_reg!H14="","",r_pml_reg!H14)</f>
        <v>-0.332***</v>
      </c>
      <c r="I14" s="56" t="str">
        <f>IF(r_pml_reg!I14="","",r_pml_reg!I14)</f>
        <v>-0.209***</v>
      </c>
    </row>
    <row r="15" spans="1:9" x14ac:dyDescent="0.25">
      <c r="A15" s="57" t="str">
        <f>IF(r_pml_reg!A15="","",r_pml_reg!A15)</f>
        <v/>
      </c>
      <c r="B15" s="55" t="str">
        <f>IF(r_pml_reg!B15="","",r_pml_reg!B15)</f>
        <v>(0.028)</v>
      </c>
      <c r="C15" s="55" t="str">
        <f>IF(r_pml_reg!C15="","",r_pml_reg!C15)</f>
        <v>(0.034)</v>
      </c>
      <c r="D15" s="55" t="str">
        <f>IF(r_pml_reg!D15="","",r_pml_reg!D15)</f>
        <v>(0.023)</v>
      </c>
      <c r="E15" s="55" t="str">
        <f>IF(r_pml_reg!E15="","",r_pml_reg!E15)</f>
        <v>(0.015)</v>
      </c>
      <c r="F15" s="55" t="str">
        <f>IF(r_pml_reg!F15="","",r_pml_reg!F15)</f>
        <v>(0.015)</v>
      </c>
      <c r="G15" s="55" t="str">
        <f>IF(r_pml_reg!G15="","",r_pml_reg!G15)</f>
        <v>(0.017)</v>
      </c>
      <c r="H15" s="55" t="str">
        <f>IF(r_pml_reg!H15="","",r_pml_reg!H15)</f>
        <v>(0.016)</v>
      </c>
      <c r="I15" s="56" t="str">
        <f>IF(r_pml_reg!I15="","",r_pml_reg!I15)</f>
        <v>(0.022)</v>
      </c>
    </row>
    <row r="16" spans="1:9" x14ac:dyDescent="0.25">
      <c r="A16" s="57" t="str">
        <f>IF(r_pml_reg!A16="","",r_pml_reg!A16)</f>
        <v>Diplôme : Primaire</v>
      </c>
      <c r="B16" s="55" t="str">
        <f>IF(r_pml_reg!B16="","",r_pml_reg!B16)</f>
        <v>0.007</v>
      </c>
      <c r="C16" s="55" t="str">
        <f>IF(r_pml_reg!C16="","",r_pml_reg!C16)</f>
        <v>0.049*</v>
      </c>
      <c r="D16" s="55" t="str">
        <f>IF(r_pml_reg!D16="","",r_pml_reg!D16)</f>
        <v>0.032*</v>
      </c>
      <c r="E16" s="55" t="str">
        <f>IF(r_pml_reg!E16="","",r_pml_reg!E16)</f>
        <v>0.020</v>
      </c>
      <c r="F16" s="55" t="str">
        <f>IF(r_pml_reg!F16="","",r_pml_reg!F16)</f>
        <v>0.008</v>
      </c>
      <c r="G16" s="55" t="str">
        <f>IF(r_pml_reg!G16="","",r_pml_reg!G16)</f>
        <v>0.045***</v>
      </c>
      <c r="H16" s="55" t="str">
        <f>IF(r_pml_reg!H16="","",r_pml_reg!H16)</f>
        <v>0.010</v>
      </c>
      <c r="I16" s="56" t="str">
        <f>IF(r_pml_reg!I16="","",r_pml_reg!I16)</f>
        <v>0.029</v>
      </c>
    </row>
    <row r="17" spans="1:9" x14ac:dyDescent="0.25">
      <c r="A17" s="57" t="str">
        <f>IF(r_pml_reg!A17="","",r_pml_reg!A17)</f>
        <v/>
      </c>
      <c r="B17" s="55" t="str">
        <f>IF(r_pml_reg!B17="","",r_pml_reg!B17)</f>
        <v>(0.027)</v>
      </c>
      <c r="C17" s="55" t="str">
        <f>IF(r_pml_reg!C17="","",r_pml_reg!C17)</f>
        <v>(0.026)</v>
      </c>
      <c r="D17" s="55" t="str">
        <f>IF(r_pml_reg!D17="","",r_pml_reg!D17)</f>
        <v>(0.019)</v>
      </c>
      <c r="E17" s="55" t="str">
        <f>IF(r_pml_reg!E17="","",r_pml_reg!E17)</f>
        <v>(0.013)</v>
      </c>
      <c r="F17" s="55" t="str">
        <f>IF(r_pml_reg!F17="","",r_pml_reg!F17)</f>
        <v>(0.012)</v>
      </c>
      <c r="G17" s="55" t="str">
        <f>IF(r_pml_reg!G17="","",r_pml_reg!G17)</f>
        <v>(0.016)</v>
      </c>
      <c r="H17" s="55" t="str">
        <f>IF(r_pml_reg!H17="","",r_pml_reg!H17)</f>
        <v>(0.014)</v>
      </c>
      <c r="I17" s="56" t="str">
        <f>IF(r_pml_reg!I17="","",r_pml_reg!I17)</f>
        <v>(0.021)</v>
      </c>
    </row>
    <row r="18" spans="1:9" x14ac:dyDescent="0.25">
      <c r="A18" s="57" t="str">
        <f>IF(r_pml_reg!A18="","",r_pml_reg!A18)</f>
        <v>Diplôme : Secondaire</v>
      </c>
      <c r="B18" s="55" t="str">
        <f>IF(r_pml_reg!B18="","",r_pml_reg!B18)</f>
        <v>0.048**</v>
      </c>
      <c r="C18" s="55" t="str">
        <f>IF(r_pml_reg!C18="","",r_pml_reg!C18)</f>
        <v>0.090***</v>
      </c>
      <c r="D18" s="55" t="str">
        <f>IF(r_pml_reg!D18="","",r_pml_reg!D18)</f>
        <v>0.066***</v>
      </c>
      <c r="E18" s="55" t="str">
        <f>IF(r_pml_reg!E18="","",r_pml_reg!E18)</f>
        <v>0.032***</v>
      </c>
      <c r="F18" s="55" t="str">
        <f>IF(r_pml_reg!F18="","",r_pml_reg!F18)</f>
        <v>-0.034***</v>
      </c>
      <c r="G18" s="55" t="str">
        <f>IF(r_pml_reg!G18="","",r_pml_reg!G18)</f>
        <v>0.058***</v>
      </c>
      <c r="H18" s="55" t="str">
        <f>IF(r_pml_reg!H18="","",r_pml_reg!H18)</f>
        <v>0.009</v>
      </c>
      <c r="I18" s="56" t="str">
        <f>IF(r_pml_reg!I18="","",r_pml_reg!I18)</f>
        <v>-0.013</v>
      </c>
    </row>
    <row r="19" spans="1:9" x14ac:dyDescent="0.25">
      <c r="A19" s="57" t="str">
        <f>IF(r_pml_reg!A19="","",r_pml_reg!A19)</f>
        <v/>
      </c>
      <c r="B19" s="55" t="str">
        <f>IF(r_pml_reg!B19="","",r_pml_reg!B19)</f>
        <v>(0.023)</v>
      </c>
      <c r="C19" s="55" t="str">
        <f>IF(r_pml_reg!C19="","",r_pml_reg!C19)</f>
        <v>(0.025)</v>
      </c>
      <c r="D19" s="55" t="str">
        <f>IF(r_pml_reg!D19="","",r_pml_reg!D19)</f>
        <v>(0.018)</v>
      </c>
      <c r="E19" s="55" t="str">
        <f>IF(r_pml_reg!E19="","",r_pml_reg!E19)</f>
        <v>(0.011)</v>
      </c>
      <c r="F19" s="55" t="str">
        <f>IF(r_pml_reg!F19="","",r_pml_reg!F19)</f>
        <v>(0.011)</v>
      </c>
      <c r="G19" s="55" t="str">
        <f>IF(r_pml_reg!G19="","",r_pml_reg!G19)</f>
        <v>(0.016)</v>
      </c>
      <c r="H19" s="55" t="str">
        <f>IF(r_pml_reg!H19="","",r_pml_reg!H19)</f>
        <v>(0.012)</v>
      </c>
      <c r="I19" s="56" t="str">
        <f>IF(r_pml_reg!I19="","",r_pml_reg!I19)</f>
        <v>(0.018)</v>
      </c>
    </row>
    <row r="20" spans="1:9" x14ac:dyDescent="0.25">
      <c r="A20" s="57" t="str">
        <f>IF(r_pml_reg!A20="","",r_pml_reg!A20)</f>
        <v>Diplôme : Supérieur</v>
      </c>
      <c r="B20" s="55" t="str">
        <f>IF(r_pml_reg!B20="","",r_pml_reg!B20)</f>
        <v>-0.012</v>
      </c>
      <c r="C20" s="55" t="str">
        <f>IF(r_pml_reg!C20="","",r_pml_reg!C20)</f>
        <v>0.134***</v>
      </c>
      <c r="D20" s="55" t="str">
        <f>IF(r_pml_reg!D20="","",r_pml_reg!D20)</f>
        <v>0.025</v>
      </c>
      <c r="E20" s="55" t="str">
        <f>IF(r_pml_reg!E20="","",r_pml_reg!E20)</f>
        <v>0.000</v>
      </c>
      <c r="F20" s="55" t="str">
        <f>IF(r_pml_reg!F20="","",r_pml_reg!F20)</f>
        <v>0.005</v>
      </c>
      <c r="G20" s="55" t="str">
        <f>IF(r_pml_reg!G20="","",r_pml_reg!G20)</f>
        <v>0.131***</v>
      </c>
      <c r="H20" s="55" t="str">
        <f>IF(r_pml_reg!H20="","",r_pml_reg!H20)</f>
        <v>-0.013</v>
      </c>
      <c r="I20" s="56" t="str">
        <f>IF(r_pml_reg!I20="","",r_pml_reg!I20)</f>
        <v>-0.043</v>
      </c>
    </row>
    <row r="21" spans="1:9" x14ac:dyDescent="0.25">
      <c r="A21" s="57" t="str">
        <f>IF(r_pml_reg!A21="","",r_pml_reg!A21)</f>
        <v/>
      </c>
      <c r="B21" s="55" t="str">
        <f>IF(r_pml_reg!B21="","",r_pml_reg!B21)</f>
        <v>(0.032)</v>
      </c>
      <c r="C21" s="55" t="str">
        <f>IF(r_pml_reg!C21="","",r_pml_reg!C21)</f>
        <v>(0.047)</v>
      </c>
      <c r="D21" s="55" t="str">
        <f>IF(r_pml_reg!D21="","",r_pml_reg!D21)</f>
        <v>(0.027)</v>
      </c>
      <c r="E21" s="55" t="str">
        <f>IF(r_pml_reg!E21="","",r_pml_reg!E21)</f>
        <v>(.)</v>
      </c>
      <c r="F21" s="55" t="str">
        <f>IF(r_pml_reg!F21="","",r_pml_reg!F21)</f>
        <v>(0.019)</v>
      </c>
      <c r="G21" s="55" t="str">
        <f>IF(r_pml_reg!G21="","",r_pml_reg!G21)</f>
        <v>(0.028)</v>
      </c>
      <c r="H21" s="55" t="str">
        <f>IF(r_pml_reg!H21="","",r_pml_reg!H21)</f>
        <v>(0.020)</v>
      </c>
      <c r="I21" s="56" t="str">
        <f>IF(r_pml_reg!I21="","",r_pml_reg!I21)</f>
        <v>(0.028)</v>
      </c>
    </row>
    <row r="22" spans="1:9" x14ac:dyDescent="0.25">
      <c r="A22" s="57" t="str">
        <f>IF(r_pml_reg!A22="","",r_pml_reg!A22)</f>
        <v>Revenu : 40 % du milieu</v>
      </c>
      <c r="B22" s="55" t="str">
        <f>IF(r_pml_reg!B22="","",r_pml_reg!B22)</f>
        <v>-0.014</v>
      </c>
      <c r="C22" s="55" t="str">
        <f>IF(r_pml_reg!C22="","",r_pml_reg!C22)</f>
        <v>-0.001</v>
      </c>
      <c r="D22" s="55" t="str">
        <f>IF(r_pml_reg!D22="","",r_pml_reg!D22)</f>
        <v>-0.010</v>
      </c>
      <c r="E22" s="55" t="str">
        <f>IF(r_pml_reg!E22="","",r_pml_reg!E22)</f>
        <v>-0.029***</v>
      </c>
      <c r="F22" s="55" t="str">
        <f>IF(r_pml_reg!F22="","",r_pml_reg!F22)</f>
        <v>-0.021***</v>
      </c>
      <c r="G22" s="55" t="str">
        <f>IF(r_pml_reg!G22="","",r_pml_reg!G22)</f>
        <v>0.070***</v>
      </c>
      <c r="H22" s="55" t="str">
        <f>IF(r_pml_reg!H22="","",r_pml_reg!H22)</f>
        <v>-0.061***</v>
      </c>
      <c r="I22" s="56" t="str">
        <f>IF(r_pml_reg!I22="","",r_pml_reg!I22)</f>
        <v>0.013</v>
      </c>
    </row>
    <row r="23" spans="1:9" x14ac:dyDescent="0.25">
      <c r="A23" s="57" t="str">
        <f>IF(r_pml_reg!A23="","",r_pml_reg!A23)</f>
        <v/>
      </c>
      <c r="B23" s="55" t="str">
        <f>IF(r_pml_reg!B23="","",r_pml_reg!B23)</f>
        <v>(0.019)</v>
      </c>
      <c r="C23" s="55" t="str">
        <f>IF(r_pml_reg!C23="","",r_pml_reg!C23)</f>
        <v>(0.020)</v>
      </c>
      <c r="D23" s="55" t="str">
        <f>IF(r_pml_reg!D23="","",r_pml_reg!D23)</f>
        <v>(0.015)</v>
      </c>
      <c r="E23" s="55" t="str">
        <f>IF(r_pml_reg!E23="","",r_pml_reg!E23)</f>
        <v>(0.009)</v>
      </c>
      <c r="F23" s="55" t="str">
        <f>IF(r_pml_reg!F23="","",r_pml_reg!F23)</f>
        <v>(0.008)</v>
      </c>
      <c r="G23" s="55" t="str">
        <f>IF(r_pml_reg!G23="","",r_pml_reg!G23)</f>
        <v>(0.012)</v>
      </c>
      <c r="H23" s="55" t="str">
        <f>IF(r_pml_reg!H23="","",r_pml_reg!H23)</f>
        <v>(0.009)</v>
      </c>
      <c r="I23" s="56" t="str">
        <f>IF(r_pml_reg!I23="","",r_pml_reg!I23)</f>
        <v>(0.014)</v>
      </c>
    </row>
    <row r="24" spans="1:9" x14ac:dyDescent="0.25">
      <c r="A24" s="57" t="str">
        <f>IF(r_pml_reg!A24="","",r_pml_reg!A24)</f>
        <v>Revenu : 10 % du haut</v>
      </c>
      <c r="B24" s="55" t="str">
        <f>IF(r_pml_reg!B24="","",r_pml_reg!B24)</f>
        <v>0.008</v>
      </c>
      <c r="C24" s="55" t="str">
        <f>IF(r_pml_reg!C24="","",r_pml_reg!C24)</f>
        <v>0.037</v>
      </c>
      <c r="D24" s="55" t="str">
        <f>IF(r_pml_reg!D24="","",r_pml_reg!D24)</f>
        <v>-0.017</v>
      </c>
      <c r="E24" s="55" t="str">
        <f>IF(r_pml_reg!E24="","",r_pml_reg!E24)</f>
        <v>-0.087***</v>
      </c>
      <c r="F24" s="55" t="str">
        <f>IF(r_pml_reg!F24="","",r_pml_reg!F24)</f>
        <v>0.009</v>
      </c>
      <c r="G24" s="55" t="str">
        <f>IF(r_pml_reg!G24="","",r_pml_reg!G24)</f>
        <v>0.065*</v>
      </c>
      <c r="H24" s="55" t="str">
        <f>IF(r_pml_reg!H24="","",r_pml_reg!H24)</f>
        <v>-0.042*</v>
      </c>
      <c r="I24" s="56" t="str">
        <f>IF(r_pml_reg!I24="","",r_pml_reg!I24)</f>
        <v>0.059**</v>
      </c>
    </row>
    <row r="25" spans="1:9" x14ac:dyDescent="0.25">
      <c r="A25" s="57" t="str">
        <f>IF(r_pml_reg!A25="","",r_pml_reg!A25)</f>
        <v/>
      </c>
      <c r="B25" s="55" t="str">
        <f>IF(r_pml_reg!B25="","",r_pml_reg!B25)</f>
        <v>(0.042)</v>
      </c>
      <c r="C25" s="55" t="str">
        <f>IF(r_pml_reg!C25="","",r_pml_reg!C25)</f>
        <v>(0.045)</v>
      </c>
      <c r="D25" s="55" t="str">
        <f>IF(r_pml_reg!D25="","",r_pml_reg!D25)</f>
        <v>(0.031)</v>
      </c>
      <c r="E25" s="55" t="str">
        <f>IF(r_pml_reg!E25="","",r_pml_reg!E25)</f>
        <v>(0.022)</v>
      </c>
      <c r="F25" s="55" t="str">
        <f>IF(r_pml_reg!F25="","",r_pml_reg!F25)</f>
        <v>(0.025)</v>
      </c>
      <c r="G25" s="55" t="str">
        <f>IF(r_pml_reg!G25="","",r_pml_reg!G25)</f>
        <v>(0.036)</v>
      </c>
      <c r="H25" s="55" t="str">
        <f>IF(r_pml_reg!H25="","",r_pml_reg!H25)</f>
        <v>(0.022)</v>
      </c>
      <c r="I25" s="56" t="str">
        <f>IF(r_pml_reg!I25="","",r_pml_reg!I25)</f>
        <v>(0.028)</v>
      </c>
    </row>
    <row r="26" spans="1:9" x14ac:dyDescent="0.25">
      <c r="A26" s="57" t="str">
        <f>IF(r_pml_reg!A26="","",r_pml_reg!A26)</f>
        <v>Zones rurales</v>
      </c>
      <c r="B26" s="55" t="str">
        <f>IF(r_pml_reg!B26="","",r_pml_reg!B26)</f>
        <v>0.061***</v>
      </c>
      <c r="C26" s="55" t="str">
        <f>IF(r_pml_reg!C26="","",r_pml_reg!C26)</f>
        <v>-0.067***</v>
      </c>
      <c r="D26" s="55" t="str">
        <f>IF(r_pml_reg!D26="","",r_pml_reg!D26)</f>
        <v>0.161***</v>
      </c>
      <c r="E26" s="55" t="str">
        <f>IF(r_pml_reg!E26="","",r_pml_reg!E26)</f>
        <v>-0.078***</v>
      </c>
      <c r="F26" s="55" t="str">
        <f>IF(r_pml_reg!F26="","",r_pml_reg!F26)</f>
        <v>0.095***</v>
      </c>
      <c r="G26" s="55" t="str">
        <f>IF(r_pml_reg!G26="","",r_pml_reg!G26)</f>
        <v>0.099***</v>
      </c>
      <c r="H26" s="55" t="str">
        <f>IF(r_pml_reg!H26="","",r_pml_reg!H26)</f>
        <v>-0.066***</v>
      </c>
      <c r="I26" s="56" t="str">
        <f>IF(r_pml_reg!I26="","",r_pml_reg!I26)</f>
        <v>-0.015</v>
      </c>
    </row>
    <row r="27" spans="1:9" x14ac:dyDescent="0.25">
      <c r="A27" s="57" t="str">
        <f>IF(r_pml_reg!A27="","",r_pml_reg!A27)</f>
        <v/>
      </c>
      <c r="B27" s="55" t="str">
        <f>IF(r_pml_reg!B27="","",r_pml_reg!B27)</f>
        <v>(0.020)</v>
      </c>
      <c r="C27" s="55" t="str">
        <f>IF(r_pml_reg!C27="","",r_pml_reg!C27)</f>
        <v>(0.021)</v>
      </c>
      <c r="D27" s="55" t="str">
        <f>IF(r_pml_reg!D27="","",r_pml_reg!D27)</f>
        <v>(0.015)</v>
      </c>
      <c r="E27" s="55" t="str">
        <f>IF(r_pml_reg!E27="","",r_pml_reg!E27)</f>
        <v>(0.010)</v>
      </c>
      <c r="F27" s="55" t="str">
        <f>IF(r_pml_reg!F27="","",r_pml_reg!F27)</f>
        <v>(0.010)</v>
      </c>
      <c r="G27" s="55" t="str">
        <f>IF(r_pml_reg!G27="","",r_pml_reg!G27)</f>
        <v>(0.012)</v>
      </c>
      <c r="H27" s="55" t="str">
        <f>IF(r_pml_reg!H27="","",r_pml_reg!H27)</f>
        <v>(0.011)</v>
      </c>
      <c r="I27" s="56" t="str">
        <f>IF(r_pml_reg!I27="","",r_pml_reg!I27)</f>
        <v>(0.015)</v>
      </c>
    </row>
    <row r="28" spans="1:9" x14ac:dyDescent="0.25">
      <c r="A28" s="57" t="str">
        <f>IF(r_pml_reg!A28="","",r_pml_reg!A28)</f>
        <v>Âge : 30-50</v>
      </c>
      <c r="B28" s="55" t="str">
        <f>IF(r_pml_reg!B28="","",r_pml_reg!B28)</f>
        <v>0.016</v>
      </c>
      <c r="C28" s="55" t="str">
        <f>IF(r_pml_reg!C28="","",r_pml_reg!C28)</f>
        <v>-0.016</v>
      </c>
      <c r="D28" s="55" t="str">
        <f>IF(r_pml_reg!D28="","",r_pml_reg!D28)</f>
        <v>0.051***</v>
      </c>
      <c r="E28" s="55" t="str">
        <f>IF(r_pml_reg!E28="","",r_pml_reg!E28)</f>
        <v>0.065***</v>
      </c>
      <c r="F28" s="55" t="str">
        <f>IF(r_pml_reg!F28="","",r_pml_reg!F28)</f>
        <v>0.022**</v>
      </c>
      <c r="G28" s="55" t="str">
        <f>IF(r_pml_reg!G28="","",r_pml_reg!G28)</f>
        <v>-0.042***</v>
      </c>
      <c r="H28" s="55" t="str">
        <f>IF(r_pml_reg!H28="","",r_pml_reg!H28)</f>
        <v>0.012</v>
      </c>
      <c r="I28" s="56" t="str">
        <f>IF(r_pml_reg!I28="","",r_pml_reg!I28)</f>
        <v>0.029**</v>
      </c>
    </row>
    <row r="29" spans="1:9" x14ac:dyDescent="0.25">
      <c r="A29" s="57" t="str">
        <f>IF(r_pml_reg!A29="","",r_pml_reg!A29)</f>
        <v/>
      </c>
      <c r="B29" s="55" t="str">
        <f>IF(r_pml_reg!B29="","",r_pml_reg!B29)</f>
        <v>(0.042)</v>
      </c>
      <c r="C29" s="55" t="str">
        <f>IF(r_pml_reg!C29="","",r_pml_reg!C29)</f>
        <v>(0.029)</v>
      </c>
      <c r="D29" s="55" t="str">
        <f>IF(r_pml_reg!D29="","",r_pml_reg!D29)</f>
        <v>(0.015)</v>
      </c>
      <c r="E29" s="55" t="str">
        <f>IF(r_pml_reg!E29="","",r_pml_reg!E29)</f>
        <v>(0.011)</v>
      </c>
      <c r="F29" s="55" t="str">
        <f>IF(r_pml_reg!F29="","",r_pml_reg!F29)</f>
        <v>(0.010)</v>
      </c>
      <c r="G29" s="55" t="str">
        <f>IF(r_pml_reg!G29="","",r_pml_reg!G29)</f>
        <v>(0.015)</v>
      </c>
      <c r="H29" s="55" t="str">
        <f>IF(r_pml_reg!H29="","",r_pml_reg!H29)</f>
        <v>(0.011)</v>
      </c>
      <c r="I29" s="56" t="str">
        <f>IF(r_pml_reg!I29="","",r_pml_reg!I29)</f>
        <v>(0.014)</v>
      </c>
    </row>
    <row r="30" spans="1:9" x14ac:dyDescent="0.25">
      <c r="A30" s="57" t="str">
        <f>IF(r_pml_reg!A30="","",r_pml_reg!A30)</f>
        <v>Âge : 51+</v>
      </c>
      <c r="B30" s="55" t="str">
        <f>IF(r_pml_reg!B30="","",r_pml_reg!B30)</f>
        <v>0.044</v>
      </c>
      <c r="C30" s="55" t="str">
        <f>IF(r_pml_reg!C30="","",r_pml_reg!C30)</f>
        <v>-0.026</v>
      </c>
      <c r="D30" s="55" t="str">
        <f>IF(r_pml_reg!D30="","",r_pml_reg!D30)</f>
        <v>0.049**</v>
      </c>
      <c r="E30" s="55" t="str">
        <f>IF(r_pml_reg!E30="","",r_pml_reg!E30)</f>
        <v>0.080***</v>
      </c>
      <c r="F30" s="55" t="str">
        <f>IF(r_pml_reg!F30="","",r_pml_reg!F30)</f>
        <v>0.008</v>
      </c>
      <c r="G30" s="55" t="str">
        <f>IF(r_pml_reg!G30="","",r_pml_reg!G30)</f>
        <v>-0.035*</v>
      </c>
      <c r="H30" s="55" t="str">
        <f>IF(r_pml_reg!H30="","",r_pml_reg!H30)</f>
        <v>0.044***</v>
      </c>
      <c r="I30" s="56" t="str">
        <f>IF(r_pml_reg!I30="","",r_pml_reg!I30)</f>
        <v>0.002</v>
      </c>
    </row>
    <row r="31" spans="1:9" x14ac:dyDescent="0.25">
      <c r="A31" s="57" t="str">
        <f>IF(r_pml_reg!A31="","",r_pml_reg!A31)</f>
        <v/>
      </c>
      <c r="B31" s="55" t="str">
        <f>IF(r_pml_reg!B31="","",r_pml_reg!B31)</f>
        <v>(0.044)</v>
      </c>
      <c r="C31" s="55" t="str">
        <f>IF(r_pml_reg!C31="","",r_pml_reg!C31)</f>
        <v>(0.033)</v>
      </c>
      <c r="D31" s="55" t="str">
        <f>IF(r_pml_reg!D31="","",r_pml_reg!D31)</f>
        <v>(0.020)</v>
      </c>
      <c r="E31" s="55" t="str">
        <f>IF(r_pml_reg!E31="","",r_pml_reg!E31)</f>
        <v>(0.015)</v>
      </c>
      <c r="F31" s="55" t="str">
        <f>IF(r_pml_reg!F31="","",r_pml_reg!F31)</f>
        <v>(0.013)</v>
      </c>
      <c r="G31" s="55" t="str">
        <f>IF(r_pml_reg!G31="","",r_pml_reg!G31)</f>
        <v>(0.021)</v>
      </c>
      <c r="H31" s="55" t="str">
        <f>IF(r_pml_reg!H31="","",r_pml_reg!H31)</f>
        <v>(0.016)</v>
      </c>
      <c r="I31" s="56" t="str">
        <f>IF(r_pml_reg!I31="","",r_pml_reg!I31)</f>
        <v>(0.024)</v>
      </c>
    </row>
    <row r="32" spans="1:9" x14ac:dyDescent="0.25">
      <c r="A32" s="57" t="str">
        <f>IF(r_pml_reg!A32="","",r_pml_reg!A32)</f>
        <v>Religion : Chiites</v>
      </c>
      <c r="B32" s="55" t="str">
        <f>IF(r_pml_reg!B32="","",r_pml_reg!B32)</f>
        <v>-0.000</v>
      </c>
      <c r="C32" s="55" t="str">
        <f>IF(r_pml_reg!C32="","",r_pml_reg!C32)</f>
        <v>-0.250***</v>
      </c>
      <c r="D32" s="55" t="str">
        <f>IF(r_pml_reg!D32="","",r_pml_reg!D32)</f>
        <v>-0.136***</v>
      </c>
      <c r="E32" s="55" t="str">
        <f>IF(r_pml_reg!E32="","",r_pml_reg!E32)</f>
        <v>-0.098***</v>
      </c>
      <c r="F32" s="55" t="str">
        <f>IF(r_pml_reg!F32="","",r_pml_reg!F32)</f>
        <v>-0.011</v>
      </c>
      <c r="G32" s="55" t="str">
        <f>IF(r_pml_reg!G32="","",r_pml_reg!G32)</f>
        <v>0.002</v>
      </c>
      <c r="H32" s="55" t="str">
        <f>IF(r_pml_reg!H32="","",r_pml_reg!H32)</f>
        <v>-0.030</v>
      </c>
      <c r="I32" s="56" t="str">
        <f>IF(r_pml_reg!I32="","",r_pml_reg!I32)</f>
        <v>-0.054**</v>
      </c>
    </row>
    <row r="33" spans="1:9" x14ac:dyDescent="0.25">
      <c r="A33" s="57" t="str">
        <f>IF(r_pml_reg!A33="","",r_pml_reg!A33)</f>
        <v/>
      </c>
      <c r="B33" s="55" t="str">
        <f>IF(r_pml_reg!B33="","",r_pml_reg!B33)</f>
        <v>(0.027)</v>
      </c>
      <c r="C33" s="55" t="str">
        <f>IF(r_pml_reg!C33="","",r_pml_reg!C33)</f>
        <v>(0.023)</v>
      </c>
      <c r="D33" s="55" t="str">
        <f>IF(r_pml_reg!D33="","",r_pml_reg!D33)</f>
        <v>(0.018)</v>
      </c>
      <c r="E33" s="55" t="str">
        <f>IF(r_pml_reg!E33="","",r_pml_reg!E33)</f>
        <v>(0.024)</v>
      </c>
      <c r="F33" s="55" t="str">
        <f>IF(r_pml_reg!F33="","",r_pml_reg!F33)</f>
        <v>(0.017)</v>
      </c>
      <c r="G33" s="55" t="str">
        <f>IF(r_pml_reg!G33="","",r_pml_reg!G33)</f>
        <v>(0.029)</v>
      </c>
      <c r="H33" s="55" t="str">
        <f>IF(r_pml_reg!H33="","",r_pml_reg!H33)</f>
        <v>(0.021)</v>
      </c>
      <c r="I33" s="56" t="str">
        <f>IF(r_pml_reg!I33="","",r_pml_reg!I33)</f>
        <v>(0.027)</v>
      </c>
    </row>
    <row r="34" spans="1:9" x14ac:dyDescent="0.25">
      <c r="A34" s="57" t="str">
        <f>IF(r_pml_reg!A34="","",r_pml_reg!A34)</f>
        <v>Constante</v>
      </c>
      <c r="B34" s="55" t="str">
        <f>IF(r_pml_reg!B34="","",r_pml_reg!B34)</f>
        <v>0.171***</v>
      </c>
      <c r="C34" s="55" t="str">
        <f>IF(r_pml_reg!C34="","",r_pml_reg!C34)</f>
        <v>0.414***</v>
      </c>
      <c r="D34" s="55" t="str">
        <f>IF(r_pml_reg!D34="","",r_pml_reg!D34)</f>
        <v>0.248***</v>
      </c>
      <c r="E34" s="55" t="str">
        <f>IF(r_pml_reg!E34="","",r_pml_reg!E34)</f>
        <v>0.644***</v>
      </c>
      <c r="F34" s="55" t="str">
        <f>IF(r_pml_reg!F34="","",r_pml_reg!F34)</f>
        <v>0.421***</v>
      </c>
      <c r="G34" s="55" t="str">
        <f>IF(r_pml_reg!G34="","",r_pml_reg!G34)</f>
        <v>0.463***</v>
      </c>
      <c r="H34" s="55" t="str">
        <f>IF(r_pml_reg!H34="","",r_pml_reg!H34)</f>
        <v>0.589***</v>
      </c>
      <c r="I34" s="56" t="str">
        <f>IF(r_pml_reg!I34="","",r_pml_reg!I34)</f>
        <v>0.397***</v>
      </c>
    </row>
    <row r="35" spans="1:9" ht="13.8" thickBot="1" x14ac:dyDescent="0.3">
      <c r="A35" s="57" t="str">
        <f>IF(r_pml_reg!A35="","",r_pml_reg!A35)</f>
        <v/>
      </c>
      <c r="B35" s="55" t="str">
        <f>IF(r_pml_reg!B35="","",r_pml_reg!B35)</f>
        <v>(0.047)</v>
      </c>
      <c r="C35" s="55" t="str">
        <f>IF(r_pml_reg!C35="","",r_pml_reg!C35)</f>
        <v>(0.037)</v>
      </c>
      <c r="D35" s="55" t="str">
        <f>IF(r_pml_reg!D35="","",r_pml_reg!D35)</f>
        <v>(0.022)</v>
      </c>
      <c r="E35" s="55" t="str">
        <f>IF(r_pml_reg!E35="","",r_pml_reg!E35)</f>
        <v>(0.016)</v>
      </c>
      <c r="F35" s="55" t="str">
        <f>IF(r_pml_reg!F35="","",r_pml_reg!F35)</f>
        <v>(0.014)</v>
      </c>
      <c r="G35" s="55" t="str">
        <f>IF(r_pml_reg!G35="","",r_pml_reg!G35)</f>
        <v>(0.021)</v>
      </c>
      <c r="H35" s="55" t="str">
        <f>IF(r_pml_reg!H35="","",r_pml_reg!H35)</f>
        <v>(0.017)</v>
      </c>
      <c r="I35" s="56" t="str">
        <f>IF(r_pml_reg!I35="","",r_pml_reg!I35)</f>
        <v>(0.026)</v>
      </c>
    </row>
    <row r="36" spans="1:9" ht="13.8" thickBot="1" x14ac:dyDescent="0.3">
      <c r="A36" s="54" t="str">
        <f>IF(r_pml_reg!A36="","",r_pml_reg!A36)</f>
        <v>R-carré</v>
      </c>
      <c r="B36" s="49" t="str">
        <f>IF(r_pml_reg!B36="","",r_pml_reg!B36)</f>
        <v>0.05</v>
      </c>
      <c r="C36" s="49" t="str">
        <f>IF(r_pml_reg!C36="","",r_pml_reg!C36)</f>
        <v>0.12</v>
      </c>
      <c r="D36" s="49" t="str">
        <f>IF(r_pml_reg!D36="","",r_pml_reg!D36)</f>
        <v>0.10</v>
      </c>
      <c r="E36" s="49" t="str">
        <f>IF(r_pml_reg!E36="","",r_pml_reg!E36)</f>
        <v>0.12</v>
      </c>
      <c r="F36" s="49" t="str">
        <f>IF(r_pml_reg!F36="","",r_pml_reg!F36)</f>
        <v>0.07</v>
      </c>
      <c r="G36" s="49" t="str">
        <f>IF(r_pml_reg!G36="","",r_pml_reg!G36)</f>
        <v>0.12</v>
      </c>
      <c r="H36" s="49" t="str">
        <f>IF(r_pml_reg!H36="","",r_pml_reg!H36)</f>
        <v>0.16</v>
      </c>
      <c r="I36" s="50" t="str">
        <f>IF(r_pml_reg!I36="","",r_pml_reg!I36)</f>
        <v>0.11</v>
      </c>
    </row>
    <row r="37" spans="1:9" ht="15" customHeight="1" x14ac:dyDescent="0.25">
      <c r="A37" s="112" t="str">
        <f>IF(r_pml_reg!A38="","",r_pml_reg!A38)</f>
        <v>* p&lt;0.10, ** p&lt;0.05, *** p&lt;0.01</v>
      </c>
      <c r="B37" s="112" t="str">
        <f>IF(r_pml_reg!B38="","",r_pml_reg!B38)</f>
        <v/>
      </c>
      <c r="C37" s="112" t="str">
        <f>IF(r_pml_reg!C38="","",r_pml_reg!C38)</f>
        <v/>
      </c>
      <c r="D37" s="112" t="str">
        <f>IF(r_pml_reg!D38="","",r_pml_reg!D38)</f>
        <v/>
      </c>
      <c r="E37" s="112" t="str">
        <f>IF(r_pml_reg!E38="","",r_pml_reg!E38)</f>
        <v/>
      </c>
      <c r="F37" s="112" t="str">
        <f>IF(r_pml_reg!F38="","",r_pml_reg!F38)</f>
        <v/>
      </c>
      <c r="G37" s="112" t="str">
        <f>IF(r_pml_reg!G38="","",r_pml_reg!G38)</f>
        <v/>
      </c>
      <c r="H37" s="112" t="str">
        <f>IF(r_pml_reg!H38="","",r_pml_reg!H38)</f>
        <v/>
      </c>
      <c r="I37" s="112" t="str">
        <f>IF(r_pml_reg!I38="","",r_pml_reg!I38)</f>
        <v/>
      </c>
    </row>
  </sheetData>
  <mergeCells count="2">
    <mergeCell ref="A1:I1"/>
    <mergeCell ref="A37:I37"/>
  </mergeCells>
  <pageMargins left="0.7" right="0.7" top="0.75" bottom="0.75" header="0.3" footer="0.3"/>
  <pageSetup paperSize="9" orientation="landscape"/>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D37"/>
  <sheetViews>
    <sheetView workbookViewId="0">
      <selection sqref="A1:I1"/>
    </sheetView>
  </sheetViews>
  <sheetFormatPr baseColWidth="10" defaultColWidth="10.6640625" defaultRowHeight="13.8" x14ac:dyDescent="0.25"/>
  <cols>
    <col min="1" max="1" width="36.44140625" style="45" customWidth="1"/>
    <col min="2" max="4" width="22.33203125" style="9" customWidth="1"/>
    <col min="5" max="16384" width="10.6640625" style="45"/>
  </cols>
  <sheetData>
    <row r="1" spans="1:4" ht="19.95" customHeight="1" thickBot="1" x14ac:dyDescent="0.3">
      <c r="A1" s="113" t="s">
        <v>569</v>
      </c>
      <c r="B1" s="114"/>
      <c r="C1" s="114"/>
      <c r="D1" s="115"/>
    </row>
    <row r="2" spans="1:4" x14ac:dyDescent="0.25">
      <c r="A2" s="2" t="str">
        <f>IF(r_isl_reg!A2="","",r_isl_reg!A2)</f>
        <v/>
      </c>
      <c r="B2" s="43" t="str">
        <f>IF(r_isl_reg!B2="","",r_isl_reg!B2)</f>
        <v>(1)</v>
      </c>
      <c r="C2" s="5" t="str">
        <f>"(2)"</f>
        <v>(2)</v>
      </c>
      <c r="D2" s="6" t="str">
        <f>"(3)"</f>
        <v>(3)</v>
      </c>
    </row>
    <row r="3" spans="1:4" ht="14.4" thickBot="1" x14ac:dyDescent="0.3">
      <c r="A3" s="4" t="str">
        <f>IF(r_isl_reg!A3="","",r_isl_reg!A3)</f>
        <v/>
      </c>
      <c r="B3" s="44" t="str">
        <f>IF(r_isl_reg!B3="","",r_isl_reg!B3)</f>
        <v>1970</v>
      </c>
      <c r="C3" s="7" t="str">
        <f>IF(r_isl_reg!F3="","",r_isl_reg!F3)</f>
        <v>2002</v>
      </c>
      <c r="D3" s="8" t="str">
        <f>IF(r_isl_reg!I3="","",r_isl_reg!I3)</f>
        <v>2018</v>
      </c>
    </row>
    <row r="4" spans="1:4" ht="13.2" customHeight="1" x14ac:dyDescent="0.25">
      <c r="A4" s="4" t="str">
        <f>IF(r_isl_reg!A4="","",r_isl_reg!A4)</f>
        <v>Langue : Baloutche</v>
      </c>
      <c r="B4" s="9" t="str">
        <f>IF(r_isl_reg!B4="","",r_isl_reg!B4)</f>
        <v>-0.130</v>
      </c>
      <c r="C4" s="9" t="str">
        <f>IF(r_isl_reg!F4="","",r_isl_reg!F4)</f>
        <v>-0.034**</v>
      </c>
      <c r="D4" s="10" t="str">
        <f>IF(r_isl_reg!I4="","",r_isl_reg!I4)</f>
        <v>0.121***</v>
      </c>
    </row>
    <row r="5" spans="1:4" ht="13.2" customHeight="1" x14ac:dyDescent="0.25">
      <c r="A5" s="4" t="str">
        <f>IF(r_isl_reg!A5="","",r_isl_reg!A5)</f>
        <v/>
      </c>
      <c r="B5" s="9" t="str">
        <f>IF(r_isl_reg!B5="","",r_isl_reg!B5)</f>
        <v>(0.087)</v>
      </c>
      <c r="C5" s="9" t="str">
        <f>IF(r_isl_reg!F5="","",r_isl_reg!F5)</f>
        <v>(0.015)</v>
      </c>
      <c r="D5" s="10" t="str">
        <f>IF(r_isl_reg!I5="","",r_isl_reg!I5)</f>
        <v>(0.023)</v>
      </c>
    </row>
    <row r="6" spans="1:4" ht="13.2" customHeight="1" x14ac:dyDescent="0.25">
      <c r="A6" s="4" t="str">
        <f>IF(r_isl_reg!A6="","",r_isl_reg!A6)</f>
        <v>Langue : Autres</v>
      </c>
      <c r="B6" s="9" t="str">
        <f>IF(r_isl_reg!B6="","",r_isl_reg!B6)</f>
        <v>-0.124***</v>
      </c>
      <c r="C6" s="9" t="str">
        <f>IF(r_isl_reg!F6="","",r_isl_reg!F6)</f>
        <v>0.051**</v>
      </c>
      <c r="D6" s="10" t="str">
        <f>IF(r_isl_reg!I6="","",r_isl_reg!I6)</f>
        <v>0.063*</v>
      </c>
    </row>
    <row r="7" spans="1:4" ht="13.2" customHeight="1" x14ac:dyDescent="0.25">
      <c r="A7" s="4" t="str">
        <f>IF(r_isl_reg!A7="","",r_isl_reg!A7)</f>
        <v/>
      </c>
      <c r="B7" s="9" t="str">
        <f>IF(r_isl_reg!B7="","",r_isl_reg!B7)</f>
        <v>(0.035)</v>
      </c>
      <c r="C7" s="9" t="str">
        <f>IF(r_isl_reg!F7="","",r_isl_reg!F7)</f>
        <v>(0.023)</v>
      </c>
      <c r="D7" s="10" t="str">
        <f>IF(r_isl_reg!I7="","",r_isl_reg!I7)</f>
        <v>(0.032)</v>
      </c>
    </row>
    <row r="8" spans="1:4" ht="13.2" customHeight="1" x14ac:dyDescent="0.25">
      <c r="A8" s="4" t="str">
        <f>IF(r_isl_reg!A8="","",r_isl_reg!A8)</f>
        <v>Langue : Pachtoune</v>
      </c>
      <c r="B8" s="9" t="str">
        <f>IF(r_isl_reg!B8="","",r_isl_reg!B8)</f>
        <v>0.056</v>
      </c>
      <c r="C8" s="9" t="str">
        <f>IF(r_isl_reg!F8="","",r_isl_reg!F8)</f>
        <v>0.361***</v>
      </c>
      <c r="D8" s="10" t="str">
        <f>IF(r_isl_reg!I8="","",r_isl_reg!I8)</f>
        <v>0.089***</v>
      </c>
    </row>
    <row r="9" spans="1:4" ht="13.2" customHeight="1" x14ac:dyDescent="0.25">
      <c r="A9" s="4" t="str">
        <f>IF(r_isl_reg!A9="","",r_isl_reg!A9)</f>
        <v/>
      </c>
      <c r="B9" s="9" t="str">
        <f>IF(r_isl_reg!B9="","",r_isl_reg!B9)</f>
        <v>(0.042)</v>
      </c>
      <c r="C9" s="9" t="str">
        <f>IF(r_isl_reg!F9="","",r_isl_reg!F9)</f>
        <v>(0.015)</v>
      </c>
      <c r="D9" s="10" t="str">
        <f>IF(r_isl_reg!I9="","",r_isl_reg!I9)</f>
        <v>(0.013)</v>
      </c>
    </row>
    <row r="10" spans="1:4" ht="13.2" customHeight="1" x14ac:dyDescent="0.25">
      <c r="A10" s="4" t="str">
        <f>IF(r_isl_reg!A10="","",r_isl_reg!A10)</f>
        <v>Langue : Saraiki</v>
      </c>
      <c r="B10" s="9" t="str">
        <f>IF(r_isl_reg!B10="","",r_isl_reg!B10)</f>
        <v>-0.125***</v>
      </c>
      <c r="C10" s="9" t="str">
        <f>IF(r_isl_reg!F10="","",r_isl_reg!F10)</f>
        <v>0.079***</v>
      </c>
      <c r="D10" s="10" t="str">
        <f>IF(r_isl_reg!I10="","",r_isl_reg!I10)</f>
        <v>-0.010</v>
      </c>
    </row>
    <row r="11" spans="1:4" ht="13.2" customHeight="1" x14ac:dyDescent="0.25">
      <c r="A11" s="4" t="str">
        <f>IF(r_isl_reg!A11="","",r_isl_reg!A11)</f>
        <v/>
      </c>
      <c r="B11" s="9" t="str">
        <f>IF(r_isl_reg!B11="","",r_isl_reg!B11)</f>
        <v>(0.027)</v>
      </c>
      <c r="C11" s="9" t="str">
        <f>IF(r_isl_reg!F11="","",r_isl_reg!F11)</f>
        <v>(0.013)</v>
      </c>
      <c r="D11" s="10" t="str">
        <f>IF(r_isl_reg!I11="","",r_isl_reg!I11)</f>
        <v>(0.011)</v>
      </c>
    </row>
    <row r="12" spans="1:4" ht="13.2" customHeight="1" x14ac:dyDescent="0.25">
      <c r="A12" s="4" t="str">
        <f>IF(r_isl_reg!A12="","",r_isl_reg!A12)</f>
        <v>Langue : Sindhi</v>
      </c>
      <c r="B12" s="9" t="str">
        <f>IF(r_isl_reg!B12="","",r_isl_reg!B12)</f>
        <v>-0.208***</v>
      </c>
      <c r="C12" s="9" t="str">
        <f>IF(r_isl_reg!F12="","",r_isl_reg!F12)</f>
        <v>-0.102***</v>
      </c>
      <c r="D12" s="10" t="str">
        <f>IF(r_isl_reg!I12="","",r_isl_reg!I12)</f>
        <v>0.035***</v>
      </c>
    </row>
    <row r="13" spans="1:4" ht="13.2" customHeight="1" x14ac:dyDescent="0.25">
      <c r="A13" s="4" t="str">
        <f>IF(r_isl_reg!A13="","",r_isl_reg!A13)</f>
        <v/>
      </c>
      <c r="B13" s="9" t="str">
        <f>IF(r_isl_reg!B13="","",r_isl_reg!B13)</f>
        <v>(0.026)</v>
      </c>
      <c r="C13" s="9" t="str">
        <f>IF(r_isl_reg!F13="","",r_isl_reg!F13)</f>
        <v>(0.005)</v>
      </c>
      <c r="D13" s="10" t="str">
        <f>IF(r_isl_reg!I13="","",r_isl_reg!I13)</f>
        <v>(0.013)</v>
      </c>
    </row>
    <row r="14" spans="1:4" ht="13.2" customHeight="1" x14ac:dyDescent="0.25">
      <c r="A14" s="4" t="str">
        <f>IF(r_isl_reg!A14="","",r_isl_reg!A14)</f>
        <v>Langue : Ourdou</v>
      </c>
      <c r="B14" s="9" t="str">
        <f>IF(r_isl_reg!B14="","",r_isl_reg!B14)</f>
        <v>0.140***</v>
      </c>
      <c r="C14" s="9" t="str">
        <f>IF(r_isl_reg!F14="","",r_isl_reg!F14)</f>
        <v>0.017</v>
      </c>
      <c r="D14" s="10" t="str">
        <f>IF(r_isl_reg!I14="","",r_isl_reg!I14)</f>
        <v>0.048***</v>
      </c>
    </row>
    <row r="15" spans="1:4" ht="13.2" customHeight="1" x14ac:dyDescent="0.25">
      <c r="A15" s="4" t="str">
        <f>IF(r_isl_reg!A15="","",r_isl_reg!A15)</f>
        <v/>
      </c>
      <c r="B15" s="9" t="str">
        <f>IF(r_isl_reg!B15="","",r_isl_reg!B15)</f>
        <v>(0.044)</v>
      </c>
      <c r="C15" s="9" t="str">
        <f>IF(r_isl_reg!F15="","",r_isl_reg!F15)</f>
        <v>(0.015)</v>
      </c>
      <c r="D15" s="10" t="str">
        <f>IF(r_isl_reg!I15="","",r_isl_reg!I15)</f>
        <v>(0.014)</v>
      </c>
    </row>
    <row r="16" spans="1:4" ht="13.2" customHeight="1" x14ac:dyDescent="0.25">
      <c r="A16" s="4" t="str">
        <f>IF(r_isl_reg!A16="","",r_isl_reg!A16)</f>
        <v>Diplôme : Primaire</v>
      </c>
      <c r="B16" s="9" t="str">
        <f>IF(r_isl_reg!B16="","",r_isl_reg!B16)</f>
        <v>0.039</v>
      </c>
      <c r="C16" s="9" t="str">
        <f>IF(r_isl_reg!F16="","",r_isl_reg!F16)</f>
        <v>-0.036***</v>
      </c>
      <c r="D16" s="10" t="str">
        <f>IF(r_isl_reg!I16="","",r_isl_reg!I16)</f>
        <v>0.031***</v>
      </c>
    </row>
    <row r="17" spans="1:4" ht="13.2" customHeight="1" x14ac:dyDescent="0.25">
      <c r="A17" s="4" t="str">
        <f>IF(r_isl_reg!A17="","",r_isl_reg!A17)</f>
        <v/>
      </c>
      <c r="B17" s="9" t="str">
        <f>IF(r_isl_reg!B17="","",r_isl_reg!B17)</f>
        <v>(0.032)</v>
      </c>
      <c r="C17" s="9" t="str">
        <f>IF(r_isl_reg!F17="","",r_isl_reg!F17)</f>
        <v>(0.009)</v>
      </c>
      <c r="D17" s="10" t="str">
        <f>IF(r_isl_reg!I17="","",r_isl_reg!I17)</f>
        <v>(0.012)</v>
      </c>
    </row>
    <row r="18" spans="1:4" ht="13.2" customHeight="1" x14ac:dyDescent="0.25">
      <c r="A18" s="4" t="str">
        <f>IF(r_isl_reg!A18="","",r_isl_reg!A18)</f>
        <v>Diplôme : Secondaire</v>
      </c>
      <c r="B18" s="9" t="str">
        <f>IF(r_isl_reg!B18="","",r_isl_reg!B18)</f>
        <v>0.054</v>
      </c>
      <c r="C18" s="9" t="str">
        <f>IF(r_isl_reg!F18="","",r_isl_reg!F18)</f>
        <v>0.003</v>
      </c>
      <c r="D18" s="10" t="str">
        <f>IF(r_isl_reg!I18="","",r_isl_reg!I18)</f>
        <v>0.048***</v>
      </c>
    </row>
    <row r="19" spans="1:4" ht="13.2" customHeight="1" x14ac:dyDescent="0.25">
      <c r="A19" s="4" t="str">
        <f>IF(r_isl_reg!A19="","",r_isl_reg!A19)</f>
        <v/>
      </c>
      <c r="B19" s="9" t="str">
        <f>IF(r_isl_reg!B19="","",r_isl_reg!B19)</f>
        <v>(0.034)</v>
      </c>
      <c r="C19" s="9" t="str">
        <f>IF(r_isl_reg!F19="","",r_isl_reg!F19)</f>
        <v>(0.009)</v>
      </c>
      <c r="D19" s="10" t="str">
        <f>IF(r_isl_reg!I19="","",r_isl_reg!I19)</f>
        <v>(0.009)</v>
      </c>
    </row>
    <row r="20" spans="1:4" ht="13.2" customHeight="1" x14ac:dyDescent="0.25">
      <c r="A20" s="4" t="str">
        <f>IF(r_isl_reg!A20="","",r_isl_reg!A20)</f>
        <v>Diplôme : Supérieur</v>
      </c>
      <c r="B20" s="9" t="str">
        <f>IF(r_isl_reg!B20="","",r_isl_reg!B20)</f>
        <v>0.083*</v>
      </c>
      <c r="C20" s="9" t="str">
        <f>IF(r_isl_reg!F20="","",r_isl_reg!F20)</f>
        <v>0.013</v>
      </c>
      <c r="D20" s="10" t="str">
        <f>IF(r_isl_reg!I20="","",r_isl_reg!I20)</f>
        <v>0.023</v>
      </c>
    </row>
    <row r="21" spans="1:4" ht="13.2" customHeight="1" x14ac:dyDescent="0.25">
      <c r="A21" s="4" t="str">
        <f>IF(r_isl_reg!A21="","",r_isl_reg!A21)</f>
        <v/>
      </c>
      <c r="B21" s="9" t="str">
        <f>IF(r_isl_reg!B21="","",r_isl_reg!B21)</f>
        <v>(0.047)</v>
      </c>
      <c r="C21" s="9" t="str">
        <f>IF(r_isl_reg!F21="","",r_isl_reg!F21)</f>
        <v>(0.017)</v>
      </c>
      <c r="D21" s="10" t="str">
        <f>IF(r_isl_reg!I21="","",r_isl_reg!I21)</f>
        <v>(0.016)</v>
      </c>
    </row>
    <row r="22" spans="1:4" ht="13.2" customHeight="1" x14ac:dyDescent="0.25">
      <c r="A22" s="4" t="str">
        <f>IF(r_isl_reg!A22="","",r_isl_reg!A22)</f>
        <v>Revenu : 40 % du milieu</v>
      </c>
      <c r="B22" s="9" t="str">
        <f>IF(r_isl_reg!B22="","",r_isl_reg!B22)</f>
        <v>0.029</v>
      </c>
      <c r="C22" s="9" t="str">
        <f>IF(r_isl_reg!F22="","",r_isl_reg!F22)</f>
        <v>0.032***</v>
      </c>
      <c r="D22" s="10" t="str">
        <f>IF(r_isl_reg!I22="","",r_isl_reg!I22)</f>
        <v>-0.006</v>
      </c>
    </row>
    <row r="23" spans="1:4" ht="13.2" customHeight="1" x14ac:dyDescent="0.25">
      <c r="A23" s="4" t="str">
        <f>IF(r_isl_reg!A23="","",r_isl_reg!A23)</f>
        <v/>
      </c>
      <c r="B23" s="9" t="str">
        <f>IF(r_isl_reg!B23="","",r_isl_reg!B23)</f>
        <v>(0.028)</v>
      </c>
      <c r="C23" s="9" t="str">
        <f>IF(r_isl_reg!F23="","",r_isl_reg!F23)</f>
        <v>(0.007)</v>
      </c>
      <c r="D23" s="10" t="str">
        <f>IF(r_isl_reg!I23="","",r_isl_reg!I23)</f>
        <v>(0.009)</v>
      </c>
    </row>
    <row r="24" spans="1:4" ht="13.2" customHeight="1" x14ac:dyDescent="0.25">
      <c r="A24" s="4" t="str">
        <f>IF(r_isl_reg!A24="","",r_isl_reg!A24)</f>
        <v>Revenu : 10 % du haut</v>
      </c>
      <c r="B24" s="9" t="str">
        <f>IF(r_isl_reg!B24="","",r_isl_reg!B24)</f>
        <v>0.033</v>
      </c>
      <c r="C24" s="9" t="str">
        <f>IF(r_isl_reg!F24="","",r_isl_reg!F24)</f>
        <v>0.091***</v>
      </c>
      <c r="D24" s="10" t="str">
        <f>IF(r_isl_reg!I24="","",r_isl_reg!I24)</f>
        <v>-0.036**</v>
      </c>
    </row>
    <row r="25" spans="1:4" ht="13.2" customHeight="1" x14ac:dyDescent="0.25">
      <c r="A25" s="4" t="str">
        <f>IF(r_isl_reg!A25="","",r_isl_reg!A25)</f>
        <v/>
      </c>
      <c r="B25" s="9" t="str">
        <f>IF(r_isl_reg!B25="","",r_isl_reg!B25)</f>
        <v>(0.056)</v>
      </c>
      <c r="C25" s="9" t="str">
        <f>IF(r_isl_reg!F25="","",r_isl_reg!F25)</f>
        <v>(0.023)</v>
      </c>
      <c r="D25" s="10" t="str">
        <f>IF(r_isl_reg!I25="","",r_isl_reg!I25)</f>
        <v>(0.015)</v>
      </c>
    </row>
    <row r="26" spans="1:4" ht="13.2" customHeight="1" x14ac:dyDescent="0.25">
      <c r="A26" s="4" t="str">
        <f>IF(r_isl_reg!A26="","",r_isl_reg!A26)</f>
        <v>Zones rurales</v>
      </c>
      <c r="B26" s="9" t="str">
        <f>IF(r_isl_reg!B26="","",r_isl_reg!B26)</f>
        <v>0.042</v>
      </c>
      <c r="C26" s="9" t="str">
        <f>IF(r_isl_reg!F26="","",r_isl_reg!F26)</f>
        <v>-0.044***</v>
      </c>
      <c r="D26" s="10" t="str">
        <f>IF(r_isl_reg!I26="","",r_isl_reg!I26)</f>
        <v>0.030***</v>
      </c>
    </row>
    <row r="27" spans="1:4" ht="13.2" customHeight="1" x14ac:dyDescent="0.25">
      <c r="A27" s="4" t="str">
        <f>IF(r_isl_reg!A27="","",r_isl_reg!A27)</f>
        <v/>
      </c>
      <c r="B27" s="9" t="str">
        <f>IF(r_isl_reg!B27="","",r_isl_reg!B27)</f>
        <v>(0.027)</v>
      </c>
      <c r="C27" s="9" t="str">
        <f>IF(r_isl_reg!F27="","",r_isl_reg!F27)</f>
        <v>(0.009)</v>
      </c>
      <c r="D27" s="10" t="str">
        <f>IF(r_isl_reg!I27="","",r_isl_reg!I27)</f>
        <v>(0.009)</v>
      </c>
    </row>
    <row r="28" spans="1:4" ht="13.2" customHeight="1" x14ac:dyDescent="0.25">
      <c r="A28" s="4" t="str">
        <f>IF(r_isl_reg!A28="","",r_isl_reg!A28)</f>
        <v>Âge : 30-50</v>
      </c>
      <c r="B28" s="9" t="str">
        <f>IF(r_isl_reg!B28="","",r_isl_reg!B28)</f>
        <v>-0.044</v>
      </c>
      <c r="C28" s="9" t="str">
        <f>IF(r_isl_reg!F28="","",r_isl_reg!F28)</f>
        <v>-0.025***</v>
      </c>
      <c r="D28" s="10" t="str">
        <f>IF(r_isl_reg!I28="","",r_isl_reg!I28)</f>
        <v>-0.004</v>
      </c>
    </row>
    <row r="29" spans="1:4" ht="13.2" customHeight="1" x14ac:dyDescent="0.25">
      <c r="A29" s="4" t="str">
        <f>IF(r_isl_reg!A29="","",r_isl_reg!A29)</f>
        <v/>
      </c>
      <c r="B29" s="9" t="str">
        <f>IF(r_isl_reg!B29="","",r_isl_reg!B29)</f>
        <v>(0.061)</v>
      </c>
      <c r="C29" s="9" t="str">
        <f>IF(r_isl_reg!F29="","",r_isl_reg!F29)</f>
        <v>(0.009)</v>
      </c>
      <c r="D29" s="10" t="str">
        <f>IF(r_isl_reg!I29="","",r_isl_reg!I29)</f>
        <v>(0.010)</v>
      </c>
    </row>
    <row r="30" spans="1:4" ht="13.2" customHeight="1" x14ac:dyDescent="0.25">
      <c r="A30" s="4" t="str">
        <f>IF(r_isl_reg!A30="","",r_isl_reg!A30)</f>
        <v>Âge : 51+</v>
      </c>
      <c r="B30" s="9" t="str">
        <f>IF(r_isl_reg!B30="","",r_isl_reg!B30)</f>
        <v>0.010</v>
      </c>
      <c r="C30" s="9" t="str">
        <f>IF(r_isl_reg!F30="","",r_isl_reg!F30)</f>
        <v>-0.028***</v>
      </c>
      <c r="D30" s="10" t="str">
        <f>IF(r_isl_reg!I30="","",r_isl_reg!I30)</f>
        <v>-0.013</v>
      </c>
    </row>
    <row r="31" spans="1:4" ht="13.2" customHeight="1" x14ac:dyDescent="0.25">
      <c r="A31" s="4" t="str">
        <f>IF(r_isl_reg!A31="","",r_isl_reg!A31)</f>
        <v/>
      </c>
      <c r="B31" s="9" t="str">
        <f>IF(r_isl_reg!B31="","",r_isl_reg!B31)</f>
        <v>(0.065)</v>
      </c>
      <c r="C31" s="9" t="str">
        <f>IF(r_isl_reg!F31="","",r_isl_reg!F31)</f>
        <v>(0.011)</v>
      </c>
      <c r="D31" s="10" t="str">
        <f>IF(r_isl_reg!I31="","",r_isl_reg!I31)</f>
        <v>(0.014)</v>
      </c>
    </row>
    <row r="32" spans="1:4" ht="13.2" customHeight="1" x14ac:dyDescent="0.25">
      <c r="A32" s="4" t="str">
        <f>IF(r_isl_reg!A32="","",r_isl_reg!A32)</f>
        <v>Religion : Chiites</v>
      </c>
      <c r="B32" s="9" t="str">
        <f>IF(r_isl_reg!B32="","",r_isl_reg!B32)</f>
        <v>-0.151***</v>
      </c>
      <c r="C32" s="9" t="str">
        <f>IF(r_isl_reg!F32="","",r_isl_reg!F32)</f>
        <v>-0.020</v>
      </c>
      <c r="D32" s="10" t="str">
        <f>IF(r_isl_reg!I32="","",r_isl_reg!I32)</f>
        <v>-0.052***</v>
      </c>
    </row>
    <row r="33" spans="1:4" ht="13.2" customHeight="1" x14ac:dyDescent="0.25">
      <c r="A33" s="4" t="str">
        <f>IF(r_isl_reg!A33="","",r_isl_reg!A33)</f>
        <v/>
      </c>
      <c r="B33" s="9" t="str">
        <f>IF(r_isl_reg!B33="","",r_isl_reg!B33)</f>
        <v>(0.021)</v>
      </c>
      <c r="C33" s="9" t="str">
        <f>IF(r_isl_reg!F33="","",r_isl_reg!F33)</f>
        <v>(0.015)</v>
      </c>
      <c r="D33" s="10" t="str">
        <f>IF(r_isl_reg!I33="","",r_isl_reg!I33)</f>
        <v>(0.013)</v>
      </c>
    </row>
    <row r="34" spans="1:4" ht="13.2" customHeight="1" x14ac:dyDescent="0.25">
      <c r="A34" s="4" t="str">
        <f>IF(r_isl_reg!A34="","",r_isl_reg!A34)</f>
        <v>Constante</v>
      </c>
      <c r="B34" s="9" t="str">
        <f>IF(r_isl_reg!B34="","",r_isl_reg!B34)</f>
        <v>0.192***</v>
      </c>
      <c r="C34" s="9" t="str">
        <f>IF(r_isl_reg!F34="","",r_isl_reg!F34)</f>
        <v>0.148***</v>
      </c>
      <c r="D34" s="10" t="str">
        <f>IF(r_isl_reg!I34="","",r_isl_reg!I34)</f>
        <v>0.024*</v>
      </c>
    </row>
    <row r="35" spans="1:4" ht="13.2" customHeight="1" thickBot="1" x14ac:dyDescent="0.3">
      <c r="A35" s="4" t="str">
        <f>IF(r_isl_reg!A35="","",r_isl_reg!A35)</f>
        <v/>
      </c>
      <c r="B35" s="9" t="str">
        <f>IF(r_isl_reg!B35="","",r_isl_reg!B35)</f>
        <v>(0.071)</v>
      </c>
      <c r="C35" s="9" t="str">
        <f>IF(r_isl_reg!F35="","",r_isl_reg!F35)</f>
        <v>(0.012)</v>
      </c>
      <c r="D35" s="10" t="str">
        <f>IF(r_isl_reg!I35="","",r_isl_reg!I35)</f>
        <v>(0.013)</v>
      </c>
    </row>
    <row r="36" spans="1:4" ht="13.2" customHeight="1" x14ac:dyDescent="0.25">
      <c r="A36" s="2" t="str">
        <f>IF(r_isl_reg!A36="","",r_isl_reg!A36)</f>
        <v>R-carré</v>
      </c>
      <c r="B36" s="5" t="str">
        <f>IF(r_isl_reg!B36="","",r_isl_reg!B36)</f>
        <v>0.09</v>
      </c>
      <c r="C36" s="5" t="str">
        <f>IF(r_isl_reg!F36="","",r_isl_reg!F36)</f>
        <v>0.14</v>
      </c>
      <c r="D36" s="6" t="str">
        <f>IF(r_isl_reg!I36="","",r_isl_reg!I36)</f>
        <v>0.03</v>
      </c>
    </row>
    <row r="37" spans="1:4" ht="13.2" customHeight="1" thickBot="1" x14ac:dyDescent="0.3">
      <c r="A37" s="3" t="str">
        <f>IF(r_isl_reg!A38="","",r_isl_reg!A38)</f>
        <v>* p&lt;0.10, ** p&lt;0.05, *** p&lt;0.01</v>
      </c>
      <c r="B37" s="7" t="str">
        <f>IF(r_isl_reg!B38="","",r_isl_reg!B38)</f>
        <v/>
      </c>
      <c r="C37" s="7" t="str">
        <f>IF(r_isl_reg!F38="","",r_isl_reg!F38)</f>
        <v/>
      </c>
      <c r="D37" s="8" t="str">
        <f>IF(r_isl_reg!I38="","",r_isl_reg!I38)</f>
        <v/>
      </c>
    </row>
  </sheetData>
  <mergeCells count="1">
    <mergeCell ref="A1:D1"/>
  </mergeCells>
  <pageMargins left="0.7" right="0.7" top="0.75" bottom="0.75" header="0.3" footer="0.3"/>
  <pageSetup paperSize="9" orientation="landscape"/>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C37"/>
  <sheetViews>
    <sheetView workbookViewId="0">
      <selection sqref="A1:I1"/>
    </sheetView>
  </sheetViews>
  <sheetFormatPr baseColWidth="10" defaultColWidth="10.6640625" defaultRowHeight="13.8" x14ac:dyDescent="0.25"/>
  <cols>
    <col min="1" max="1" width="33.6640625" style="1" customWidth="1"/>
    <col min="2" max="3" width="20.44140625" style="11" customWidth="1"/>
    <col min="4" max="16384" width="10.6640625" style="1"/>
  </cols>
  <sheetData>
    <row r="1" spans="1:3" ht="20.7" customHeight="1" thickBot="1" x14ac:dyDescent="0.3">
      <c r="A1" s="113" t="s">
        <v>570</v>
      </c>
      <c r="B1" s="114"/>
      <c r="C1" s="115"/>
    </row>
    <row r="2" spans="1:3" x14ac:dyDescent="0.25">
      <c r="A2" s="42" t="str">
        <f>IF(r_pti_reg!A2="","",r_pti_reg!A2)</f>
        <v/>
      </c>
      <c r="B2" s="5" t="str">
        <f>"(1)"</f>
        <v>(1)</v>
      </c>
      <c r="C2" s="6" t="str">
        <f>"(2)"</f>
        <v>(2)</v>
      </c>
    </row>
    <row r="3" spans="1:3" ht="14.4" thickBot="1" x14ac:dyDescent="0.3">
      <c r="A3" s="42" t="str">
        <f>IF(r_pti_reg!A3="","",r_pti_reg!A3)</f>
        <v/>
      </c>
      <c r="B3" s="7" t="str">
        <f>IF(r_pti_reg!H3="","",r_pti_reg!H3)</f>
        <v>2013</v>
      </c>
      <c r="C3" s="8" t="str">
        <f>IF(r_pti_reg!I3="","",r_pti_reg!I3)</f>
        <v>2018</v>
      </c>
    </row>
    <row r="4" spans="1:3" x14ac:dyDescent="0.25">
      <c r="A4" s="2" t="str">
        <f>IF(r_pti_reg!A4="","",r_pti_reg!A4)</f>
        <v>Langue : Baloutche</v>
      </c>
      <c r="B4" s="9" t="str">
        <f>IF(r_pti_reg!H4="","",r_pti_reg!H4)</f>
        <v>-0.174***</v>
      </c>
      <c r="C4" s="10" t="str">
        <f>IF(r_pti_reg!I4="","",r_pti_reg!I4)</f>
        <v>-0.158***</v>
      </c>
    </row>
    <row r="5" spans="1:3" x14ac:dyDescent="0.25">
      <c r="A5" s="4" t="str">
        <f>IF(r_pti_reg!A5="","",r_pti_reg!A5)</f>
        <v/>
      </c>
      <c r="B5" s="9" t="str">
        <f>IF(r_pti_reg!H5="","",r_pti_reg!H5)</f>
        <v>(0.008)</v>
      </c>
      <c r="C5" s="10" t="str">
        <f>IF(r_pti_reg!I5="","",r_pti_reg!I5)</f>
        <v>(0.023)</v>
      </c>
    </row>
    <row r="6" spans="1:3" x14ac:dyDescent="0.25">
      <c r="A6" s="4" t="str">
        <f>IF(r_pti_reg!A6="","",r_pti_reg!A6)</f>
        <v>Langue : Autres</v>
      </c>
      <c r="B6" s="9" t="str">
        <f>IF(r_pti_reg!H6="","",r_pti_reg!H6)</f>
        <v>0.141***</v>
      </c>
      <c r="C6" s="10" t="str">
        <f>IF(r_pti_reg!I6="","",r_pti_reg!I6)</f>
        <v>0.088***</v>
      </c>
    </row>
    <row r="7" spans="1:3" x14ac:dyDescent="0.25">
      <c r="A7" s="4" t="str">
        <f>IF(r_pti_reg!A7="","",r_pti_reg!A7)</f>
        <v/>
      </c>
      <c r="B7" s="9" t="str">
        <f>IF(r_pti_reg!H7="","",r_pti_reg!H7)</f>
        <v>(0.025)</v>
      </c>
      <c r="C7" s="10" t="str">
        <f>IF(r_pti_reg!I7="","",r_pti_reg!I7)</f>
        <v>(0.034)</v>
      </c>
    </row>
    <row r="8" spans="1:3" x14ac:dyDescent="0.25">
      <c r="A8" s="4" t="str">
        <f>IF(r_pti_reg!A8="","",r_pti_reg!A8)</f>
        <v>Langue : Pachtoune</v>
      </c>
      <c r="B8" s="9" t="str">
        <f>IF(r_pti_reg!H8="","",r_pti_reg!H8)</f>
        <v>0.047***</v>
      </c>
      <c r="C8" s="10" t="str">
        <f>IF(r_pti_reg!I8="","",r_pti_reg!I8)</f>
        <v>0.229***</v>
      </c>
    </row>
    <row r="9" spans="1:3" x14ac:dyDescent="0.25">
      <c r="A9" s="4" t="str">
        <f>IF(r_pti_reg!A9="","",r_pti_reg!A9)</f>
        <v/>
      </c>
      <c r="B9" s="9" t="str">
        <f>IF(r_pti_reg!H9="","",r_pti_reg!H9)</f>
        <v>(0.013)</v>
      </c>
      <c r="C9" s="10" t="str">
        <f>IF(r_pti_reg!I9="","",r_pti_reg!I9)</f>
        <v>(0.020)</v>
      </c>
    </row>
    <row r="10" spans="1:3" x14ac:dyDescent="0.25">
      <c r="A10" s="4" t="str">
        <f>IF(r_pti_reg!A10="","",r_pti_reg!A10)</f>
        <v>Langue : Saraiki</v>
      </c>
      <c r="B10" s="9" t="str">
        <f>IF(r_pti_reg!H10="","",r_pti_reg!H10)</f>
        <v>-0.018</v>
      </c>
      <c r="C10" s="10" t="str">
        <f>IF(r_pti_reg!I10="","",r_pti_reg!I10)</f>
        <v>0.075***</v>
      </c>
    </row>
    <row r="11" spans="1:3" x14ac:dyDescent="0.25">
      <c r="A11" s="4" t="str">
        <f>IF(r_pti_reg!A11="","",r_pti_reg!A11)</f>
        <v/>
      </c>
      <c r="B11" s="9" t="str">
        <f>IF(r_pti_reg!H11="","",r_pti_reg!H11)</f>
        <v>(0.013)</v>
      </c>
      <c r="C11" s="10" t="str">
        <f>IF(r_pti_reg!I11="","",r_pti_reg!I11)</f>
        <v>(0.022)</v>
      </c>
    </row>
    <row r="12" spans="1:3" x14ac:dyDescent="0.25">
      <c r="A12" s="4" t="str">
        <f>IF(r_pti_reg!A12="","",r_pti_reg!A12)</f>
        <v>Langue : Sindhi</v>
      </c>
      <c r="B12" s="9" t="str">
        <f>IF(r_pti_reg!H12="","",r_pti_reg!H12)</f>
        <v>-0.126***</v>
      </c>
      <c r="C12" s="10" t="str">
        <f>IF(r_pti_reg!I12="","",r_pti_reg!I12)</f>
        <v>-0.076***</v>
      </c>
    </row>
    <row r="13" spans="1:3" x14ac:dyDescent="0.25">
      <c r="A13" s="4" t="str">
        <f>IF(r_pti_reg!A13="","",r_pti_reg!A13)</f>
        <v/>
      </c>
      <c r="B13" s="9" t="str">
        <f>IF(r_pti_reg!H13="","",r_pti_reg!H13)</f>
        <v>(0.010)</v>
      </c>
      <c r="C13" s="10" t="str">
        <f>IF(r_pti_reg!I13="","",r_pti_reg!I13)</f>
        <v>(0.019)</v>
      </c>
    </row>
    <row r="14" spans="1:3" x14ac:dyDescent="0.25">
      <c r="A14" s="4" t="str">
        <f>IF(r_pti_reg!A14="","",r_pti_reg!A14)</f>
        <v>Langue : Ourdou</v>
      </c>
      <c r="B14" s="9" t="str">
        <f>IF(r_pti_reg!H14="","",r_pti_reg!H14)</f>
        <v>-0.054***</v>
      </c>
      <c r="C14" s="10" t="str">
        <f>IF(r_pti_reg!I14="","",r_pti_reg!I14)</f>
        <v>-0.032</v>
      </c>
    </row>
    <row r="15" spans="1:3" x14ac:dyDescent="0.25">
      <c r="A15" s="4" t="str">
        <f>IF(r_pti_reg!A15="","",r_pti_reg!A15)</f>
        <v/>
      </c>
      <c r="B15" s="9" t="str">
        <f>IF(r_pti_reg!H15="","",r_pti_reg!H15)</f>
        <v>(0.014)</v>
      </c>
      <c r="C15" s="10" t="str">
        <f>IF(r_pti_reg!I15="","",r_pti_reg!I15)</f>
        <v>(0.021)</v>
      </c>
    </row>
    <row r="16" spans="1:3" x14ac:dyDescent="0.25">
      <c r="A16" s="4" t="str">
        <f>IF(r_pti_reg!A16="","",r_pti_reg!A16)</f>
        <v>Diplôme : Primaire</v>
      </c>
      <c r="B16" s="9" t="str">
        <f>IF(r_pti_reg!H16="","",r_pti_reg!H16)</f>
        <v>-0.002</v>
      </c>
      <c r="C16" s="10" t="str">
        <f>IF(r_pti_reg!I16="","",r_pti_reg!I16)</f>
        <v>0.037*</v>
      </c>
    </row>
    <row r="17" spans="1:3" x14ac:dyDescent="0.25">
      <c r="A17" s="4" t="str">
        <f>IF(r_pti_reg!A17="","",r_pti_reg!A17)</f>
        <v/>
      </c>
      <c r="B17" s="9" t="str">
        <f>IF(r_pti_reg!H17="","",r_pti_reg!H17)</f>
        <v>(0.011)</v>
      </c>
      <c r="C17" s="10" t="str">
        <f>IF(r_pti_reg!I17="","",r_pti_reg!I17)</f>
        <v>(0.019)</v>
      </c>
    </row>
    <row r="18" spans="1:3" x14ac:dyDescent="0.25">
      <c r="A18" s="4" t="str">
        <f>IF(r_pti_reg!A18="","",r_pti_reg!A18)</f>
        <v>Diplôme : Secondaire</v>
      </c>
      <c r="B18" s="9" t="str">
        <f>IF(r_pti_reg!H18="","",r_pti_reg!H18)</f>
        <v>0.035***</v>
      </c>
      <c r="C18" s="10" t="str">
        <f>IF(r_pti_reg!I18="","",r_pti_reg!I18)</f>
        <v>0.109***</v>
      </c>
    </row>
    <row r="19" spans="1:3" x14ac:dyDescent="0.25">
      <c r="A19" s="4" t="str">
        <f>IF(r_pti_reg!A19="","",r_pti_reg!A19)</f>
        <v/>
      </c>
      <c r="B19" s="9" t="str">
        <f>IF(r_pti_reg!H19="","",r_pti_reg!H19)</f>
        <v>(0.010)</v>
      </c>
      <c r="C19" s="10" t="str">
        <f>IF(r_pti_reg!I19="","",r_pti_reg!I19)</f>
        <v>(0.017)</v>
      </c>
    </row>
    <row r="20" spans="1:3" x14ac:dyDescent="0.25">
      <c r="A20" s="4" t="str">
        <f>IF(r_pti_reg!A20="","",r_pti_reg!A20)</f>
        <v>Diplôme : Supérieur</v>
      </c>
      <c r="B20" s="9" t="str">
        <f>IF(r_pti_reg!H20="","",r_pti_reg!H20)</f>
        <v>0.111***</v>
      </c>
      <c r="C20" s="10" t="str">
        <f>IF(r_pti_reg!I20="","",r_pti_reg!I20)</f>
        <v>0.183***</v>
      </c>
    </row>
    <row r="21" spans="1:3" x14ac:dyDescent="0.25">
      <c r="A21" s="4" t="str">
        <f>IF(r_pti_reg!A21="","",r_pti_reg!A21)</f>
        <v/>
      </c>
      <c r="B21" s="9" t="str">
        <f>IF(r_pti_reg!H21="","",r_pti_reg!H21)</f>
        <v>(0.019)</v>
      </c>
      <c r="C21" s="10" t="str">
        <f>IF(r_pti_reg!I21="","",r_pti_reg!I21)</f>
        <v>(0.030)</v>
      </c>
    </row>
    <row r="22" spans="1:3" x14ac:dyDescent="0.25">
      <c r="A22" s="4" t="str">
        <f>IF(r_pti_reg!A22="","",r_pti_reg!A22)</f>
        <v>Revenu : 40 % du milieu</v>
      </c>
      <c r="B22" s="9" t="str">
        <f>IF(r_pti_reg!H22="","",r_pti_reg!H22)</f>
        <v>0.018**</v>
      </c>
      <c r="C22" s="10" t="str">
        <f>IF(r_pti_reg!I22="","",r_pti_reg!I22)</f>
        <v>0.028**</v>
      </c>
    </row>
    <row r="23" spans="1:3" x14ac:dyDescent="0.25">
      <c r="A23" s="4" t="str">
        <f>IF(r_pti_reg!A23="","",r_pti_reg!A23)</f>
        <v/>
      </c>
      <c r="B23" s="9" t="str">
        <f>IF(r_pti_reg!H23="","",r_pti_reg!H23)</f>
        <v>(0.008)</v>
      </c>
      <c r="C23" s="10" t="str">
        <f>IF(r_pti_reg!I23="","",r_pti_reg!I23)</f>
        <v>(0.014)</v>
      </c>
    </row>
    <row r="24" spans="1:3" x14ac:dyDescent="0.25">
      <c r="A24" s="4" t="str">
        <f>IF(r_pti_reg!A24="","",r_pti_reg!A24)</f>
        <v>Revenu : 10 % du haut</v>
      </c>
      <c r="B24" s="9" t="str">
        <f>IF(r_pti_reg!H24="","",r_pti_reg!H24)</f>
        <v>0.062***</v>
      </c>
      <c r="C24" s="10" t="str">
        <f>IF(r_pti_reg!I24="","",r_pti_reg!I24)</f>
        <v>0.041</v>
      </c>
    </row>
    <row r="25" spans="1:3" x14ac:dyDescent="0.25">
      <c r="A25" s="4" t="str">
        <f>IF(r_pti_reg!A25="","",r_pti_reg!A25)</f>
        <v/>
      </c>
      <c r="B25" s="9" t="str">
        <f>IF(r_pti_reg!H25="","",r_pti_reg!H25)</f>
        <v>(0.019)</v>
      </c>
      <c r="C25" s="10" t="str">
        <f>IF(r_pti_reg!I25="","",r_pti_reg!I25)</f>
        <v>(0.029)</v>
      </c>
    </row>
    <row r="26" spans="1:3" x14ac:dyDescent="0.25">
      <c r="A26" s="4" t="str">
        <f>IF(r_pti_reg!A26="","",r_pti_reg!A26)</f>
        <v>Zones rurales</v>
      </c>
      <c r="B26" s="9" t="str">
        <f>IF(r_pti_reg!H26="","",r_pti_reg!H26)</f>
        <v>-0.038***</v>
      </c>
      <c r="C26" s="10" t="str">
        <f>IF(r_pti_reg!I26="","",r_pti_reg!I26)</f>
        <v>0.025</v>
      </c>
    </row>
    <row r="27" spans="1:3" x14ac:dyDescent="0.25">
      <c r="A27" s="4" t="str">
        <f>IF(r_pti_reg!A27="","",r_pti_reg!A27)</f>
        <v/>
      </c>
      <c r="B27" s="9" t="str">
        <f>IF(r_pti_reg!H27="","",r_pti_reg!H27)</f>
        <v>(0.010)</v>
      </c>
      <c r="C27" s="10" t="str">
        <f>IF(r_pti_reg!I27="","",r_pti_reg!I27)</f>
        <v>(0.015)</v>
      </c>
    </row>
    <row r="28" spans="1:3" x14ac:dyDescent="0.25">
      <c r="A28" s="4" t="str">
        <f>IF(r_pti_reg!A28="","",r_pti_reg!A28)</f>
        <v>Âge : 30-50</v>
      </c>
      <c r="B28" s="9" t="str">
        <f>IF(r_pti_reg!H28="","",r_pti_reg!H28)</f>
        <v>-0.068***</v>
      </c>
      <c r="C28" s="10" t="str">
        <f>IF(r_pti_reg!I28="","",r_pti_reg!I28)</f>
        <v>-0.030**</v>
      </c>
    </row>
    <row r="29" spans="1:3" x14ac:dyDescent="0.25">
      <c r="A29" s="4" t="str">
        <f>IF(r_pti_reg!A29="","",r_pti_reg!A29)</f>
        <v/>
      </c>
      <c r="B29" s="9" t="str">
        <f>IF(r_pti_reg!H29="","",r_pti_reg!H29)</f>
        <v>(0.010)</v>
      </c>
      <c r="C29" s="10" t="str">
        <f>IF(r_pti_reg!I29="","",r_pti_reg!I29)</f>
        <v>(0.015)</v>
      </c>
    </row>
    <row r="30" spans="1:3" x14ac:dyDescent="0.25">
      <c r="A30" s="4" t="str">
        <f>IF(r_pti_reg!A30="","",r_pti_reg!A30)</f>
        <v>Âge : 51+</v>
      </c>
      <c r="B30" s="9" t="str">
        <f>IF(r_pti_reg!H30="","",r_pti_reg!H30)</f>
        <v>-0.094***</v>
      </c>
      <c r="C30" s="10" t="str">
        <f>IF(r_pti_reg!I30="","",r_pti_reg!I30)</f>
        <v>0.011</v>
      </c>
    </row>
    <row r="31" spans="1:3" x14ac:dyDescent="0.25">
      <c r="A31" s="4" t="str">
        <f>IF(r_pti_reg!A31="","",r_pti_reg!A31)</f>
        <v/>
      </c>
      <c r="B31" s="9" t="str">
        <f>IF(r_pti_reg!H31="","",r_pti_reg!H31)</f>
        <v>(0.013)</v>
      </c>
      <c r="C31" s="10" t="str">
        <f>IF(r_pti_reg!I31="","",r_pti_reg!I31)</f>
        <v>(0.024)</v>
      </c>
    </row>
    <row r="32" spans="1:3" x14ac:dyDescent="0.25">
      <c r="A32" s="4" t="str">
        <f>IF(r_pti_reg!A32="","",r_pti_reg!A32)</f>
        <v>Religion : Chiites</v>
      </c>
      <c r="B32" s="9" t="str">
        <f>IF(r_pti_reg!H32="","",r_pti_reg!H32)</f>
        <v>-0.048***</v>
      </c>
      <c r="C32" s="10" t="str">
        <f>IF(r_pti_reg!I32="","",r_pti_reg!I32)</f>
        <v>0.080**</v>
      </c>
    </row>
    <row r="33" spans="1:3" x14ac:dyDescent="0.25">
      <c r="A33" s="4" t="str">
        <f>IF(r_pti_reg!A33="","",r_pti_reg!A33)</f>
        <v/>
      </c>
      <c r="B33" s="9" t="str">
        <f>IF(r_pti_reg!H33="","",r_pti_reg!H33)</f>
        <v>(0.014)</v>
      </c>
      <c r="C33" s="10" t="str">
        <f>IF(r_pti_reg!I33="","",r_pti_reg!I33)</f>
        <v>(0.032)</v>
      </c>
    </row>
    <row r="34" spans="1:3" x14ac:dyDescent="0.25">
      <c r="A34" s="4" t="str">
        <f>IF(r_pti_reg!A34="","",r_pti_reg!A34)</f>
        <v>Constante</v>
      </c>
      <c r="B34" s="9" t="str">
        <f>IF(r_pti_reg!H34="","",r_pti_reg!H34)</f>
        <v>0.228***</v>
      </c>
      <c r="C34" s="10" t="str">
        <f>IF(r_pti_reg!I34="","",r_pti_reg!I34)</f>
        <v>0.200***</v>
      </c>
    </row>
    <row r="35" spans="1:3" ht="14.4" thickBot="1" x14ac:dyDescent="0.3">
      <c r="A35" s="4" t="str">
        <f>IF(r_pti_reg!A35="","",r_pti_reg!A35)</f>
        <v/>
      </c>
      <c r="B35" s="9" t="str">
        <f>IF(r_pti_reg!H35="","",r_pti_reg!H35)</f>
        <v>(0.015)</v>
      </c>
      <c r="C35" s="10" t="str">
        <f>IF(r_pti_reg!I35="","",r_pti_reg!I35)</f>
        <v>(0.023)</v>
      </c>
    </row>
    <row r="36" spans="1:3" x14ac:dyDescent="0.25">
      <c r="A36" s="2" t="str">
        <f>IF(r_pti_reg!A36="","",r_pti_reg!A36)</f>
        <v>R-carré</v>
      </c>
      <c r="B36" s="5" t="str">
        <f>IF(r_pti_reg!H36="","",r_pti_reg!H36)</f>
        <v>0.05</v>
      </c>
      <c r="C36" s="6" t="str">
        <f>IF(r_pti_reg!I36="","",r_pti_reg!I36)</f>
        <v>0.06</v>
      </c>
    </row>
    <row r="37" spans="1:3" ht="14.4" thickBot="1" x14ac:dyDescent="0.3">
      <c r="A37" s="3" t="str">
        <f>IF(r_pti_reg!A38="","",r_pti_reg!A38)</f>
        <v>* p&lt;0.10, ** p&lt;0.05, *** p&lt;0.01</v>
      </c>
      <c r="B37" s="7" t="str">
        <f>IF(r_pti_reg!H38="","",r_pti_reg!H38)</f>
        <v/>
      </c>
      <c r="C37" s="8" t="str">
        <f>IF(r_pti_reg!I38="","",r_pti_reg!I38)</f>
        <v/>
      </c>
    </row>
  </sheetData>
  <mergeCells count="1">
    <mergeCell ref="A1:C1"/>
  </mergeCell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11"/>
  <sheetViews>
    <sheetView workbookViewId="0"/>
  </sheetViews>
  <sheetFormatPr baseColWidth="10" defaultColWidth="8.6640625" defaultRowHeight="14.4" x14ac:dyDescent="0.3"/>
  <sheetData>
    <row r="1" spans="1:8" x14ac:dyDescent="0.3">
      <c r="A1" t="s">
        <v>5</v>
      </c>
      <c r="B1" t="s">
        <v>0</v>
      </c>
      <c r="C1" t="s">
        <v>1</v>
      </c>
      <c r="D1" t="s">
        <v>586</v>
      </c>
      <c r="E1" t="s">
        <v>2</v>
      </c>
      <c r="F1" t="s">
        <v>3</v>
      </c>
      <c r="G1" t="s">
        <v>4</v>
      </c>
      <c r="H1" t="s">
        <v>6</v>
      </c>
    </row>
    <row r="2" spans="1:8" x14ac:dyDescent="0.3">
      <c r="A2">
        <v>1970</v>
      </c>
      <c r="B2">
        <v>0.10236725546468764</v>
      </c>
      <c r="C2">
        <v>0.20304406603411898</v>
      </c>
      <c r="D2">
        <v>0.11280916193083471</v>
      </c>
      <c r="E2">
        <v>0.21480986090667287</v>
      </c>
      <c r="F2">
        <v>0.36696965566368567</v>
      </c>
    </row>
    <row r="3" spans="1:8" x14ac:dyDescent="0.3">
      <c r="A3">
        <v>1977</v>
      </c>
      <c r="B3">
        <v>2.4729696511824127E-2</v>
      </c>
      <c r="D3">
        <v>1.3518444608819265E-2</v>
      </c>
      <c r="E3">
        <v>0.36430448527613896</v>
      </c>
      <c r="F3">
        <v>0.59744737360321765</v>
      </c>
    </row>
    <row r="4" spans="1:8" x14ac:dyDescent="0.3">
      <c r="A4">
        <v>1988</v>
      </c>
      <c r="B4">
        <v>0.19500000000000001</v>
      </c>
      <c r="C4">
        <v>1.84E-2</v>
      </c>
      <c r="D4">
        <v>9.9799999999999903E-2</v>
      </c>
      <c r="E4">
        <v>0.30159999999999998</v>
      </c>
      <c r="F4">
        <v>0.38520000000000004</v>
      </c>
    </row>
    <row r="5" spans="1:8" x14ac:dyDescent="0.3">
      <c r="A5">
        <v>1990</v>
      </c>
      <c r="B5">
        <v>0.10300000000000001</v>
      </c>
      <c r="C5">
        <v>5.5E-2</v>
      </c>
      <c r="D5">
        <v>4.5000000000000116E-2</v>
      </c>
      <c r="E5">
        <v>0.374</v>
      </c>
      <c r="F5">
        <v>0.36799999999999999</v>
      </c>
      <c r="H5">
        <v>5.5E-2</v>
      </c>
    </row>
    <row r="6" spans="1:8" x14ac:dyDescent="0.3">
      <c r="A6">
        <v>1993</v>
      </c>
      <c r="B6">
        <v>7.400000000000001E-2</v>
      </c>
      <c r="C6">
        <v>6.7000000000000004E-2</v>
      </c>
      <c r="D6">
        <v>4.1999999999999857E-2</v>
      </c>
      <c r="E6">
        <v>0.43799999999999994</v>
      </c>
      <c r="F6">
        <v>0.379</v>
      </c>
    </row>
    <row r="7" spans="1:8" x14ac:dyDescent="0.3">
      <c r="A7">
        <v>1997</v>
      </c>
      <c r="B7">
        <v>7.400000000000001E-2</v>
      </c>
      <c r="C7">
        <v>1.7000000000000001E-2</v>
      </c>
      <c r="D7">
        <v>0.12199999999999983</v>
      </c>
      <c r="E7">
        <v>0.49199999999999994</v>
      </c>
      <c r="F7">
        <v>0.23800000000000002</v>
      </c>
      <c r="G7">
        <v>1.7000000000000001E-2</v>
      </c>
      <c r="H7">
        <v>0.04</v>
      </c>
    </row>
    <row r="8" spans="1:8" x14ac:dyDescent="0.3">
      <c r="A8">
        <v>2002</v>
      </c>
      <c r="B8">
        <v>9.3100000000000002E-2</v>
      </c>
      <c r="C8">
        <v>0.11410000000000001</v>
      </c>
      <c r="D8">
        <v>9.450000000000007E-2</v>
      </c>
      <c r="E8">
        <v>0.39759999999999995</v>
      </c>
      <c r="F8">
        <v>0.26050000000000001</v>
      </c>
      <c r="G8">
        <v>8.3000000000000001E-3</v>
      </c>
      <c r="H8">
        <v>3.1899999999999998E-2</v>
      </c>
    </row>
    <row r="9" spans="1:8" x14ac:dyDescent="0.3">
      <c r="A9">
        <v>2008</v>
      </c>
      <c r="B9">
        <v>0.1116</v>
      </c>
      <c r="C9">
        <v>2.2099999999999998E-2</v>
      </c>
      <c r="D9">
        <v>3.6599999999999952E-2</v>
      </c>
      <c r="E9">
        <v>0.44750000000000001</v>
      </c>
      <c r="F9">
        <v>0.30790000000000001</v>
      </c>
      <c r="H9">
        <v>7.4299999999999991E-2</v>
      </c>
    </row>
    <row r="10" spans="1:8" x14ac:dyDescent="0.3">
      <c r="A10">
        <v>2013</v>
      </c>
      <c r="B10">
        <v>0.12960000000000002</v>
      </c>
      <c r="C10">
        <v>5.3399999999999996E-2</v>
      </c>
      <c r="D10">
        <v>5.9000000000000059E-2</v>
      </c>
      <c r="E10">
        <v>0.38240000000000002</v>
      </c>
      <c r="F10">
        <v>0.15229999999999999</v>
      </c>
      <c r="G10">
        <v>0.16920000000000002</v>
      </c>
      <c r="H10">
        <v>5.4100000000000002E-2</v>
      </c>
    </row>
    <row r="11" spans="1:8" x14ac:dyDescent="0.3">
      <c r="A11">
        <v>2018</v>
      </c>
      <c r="B11">
        <v>0.11460000000000001</v>
      </c>
      <c r="C11">
        <v>9.0599999999999986E-2</v>
      </c>
      <c r="D11">
        <v>7.9300000000000107E-2</v>
      </c>
      <c r="E11">
        <v>0.25319999999999998</v>
      </c>
      <c r="F11">
        <v>0.1303</v>
      </c>
      <c r="G11">
        <v>0.31819999999999998</v>
      </c>
      <c r="H11">
        <v>1.38E-2</v>
      </c>
    </row>
  </sheetData>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E11"/>
  <sheetViews>
    <sheetView workbookViewId="0"/>
  </sheetViews>
  <sheetFormatPr baseColWidth="10" defaultColWidth="8.6640625" defaultRowHeight="14.4" x14ac:dyDescent="0.3"/>
  <sheetData>
    <row r="1" spans="1:5" x14ac:dyDescent="0.3">
      <c r="A1" t="s">
        <v>5</v>
      </c>
      <c r="B1" t="s">
        <v>586</v>
      </c>
      <c r="C1" t="s">
        <v>2</v>
      </c>
      <c r="D1" t="s">
        <v>3</v>
      </c>
      <c r="E1" t="s">
        <v>4</v>
      </c>
    </row>
    <row r="2" spans="1:5" x14ac:dyDescent="0.3">
      <c r="A2">
        <v>1970</v>
      </c>
      <c r="B2">
        <v>0.21517641739552232</v>
      </c>
      <c r="C2">
        <v>0.41785392694079188</v>
      </c>
      <c r="D2">
        <v>0.36696965566368567</v>
      </c>
    </row>
    <row r="3" spans="1:5" x14ac:dyDescent="0.3">
      <c r="A3">
        <v>1977</v>
      </c>
      <c r="B3">
        <v>3.8248141120643391E-2</v>
      </c>
      <c r="C3">
        <v>0.36430448527613896</v>
      </c>
      <c r="D3">
        <v>0.59744737360321765</v>
      </c>
    </row>
    <row r="4" spans="1:5" x14ac:dyDescent="0.3">
      <c r="A4">
        <v>1988</v>
      </c>
      <c r="B4">
        <v>0.2508999999999999</v>
      </c>
      <c r="C4">
        <v>0.3639</v>
      </c>
      <c r="D4">
        <v>0.38520000000000004</v>
      </c>
    </row>
    <row r="5" spans="1:5" x14ac:dyDescent="0.3">
      <c r="A5">
        <v>1990</v>
      </c>
      <c r="B5">
        <v>0.20300000000000012</v>
      </c>
      <c r="C5">
        <v>0.42899999999999999</v>
      </c>
      <c r="D5">
        <v>0.36799999999999999</v>
      </c>
    </row>
    <row r="6" spans="1:5" x14ac:dyDescent="0.3">
      <c r="A6">
        <v>1993</v>
      </c>
      <c r="B6">
        <v>0.11599999999999985</v>
      </c>
      <c r="C6">
        <v>0.505</v>
      </c>
      <c r="D6">
        <v>0.379</v>
      </c>
    </row>
    <row r="7" spans="1:5" x14ac:dyDescent="0.3">
      <c r="A7">
        <v>1997</v>
      </c>
      <c r="B7">
        <v>0.23599999999999979</v>
      </c>
      <c r="C7">
        <v>0.50900000000000001</v>
      </c>
      <c r="D7">
        <v>0.23800000000000002</v>
      </c>
      <c r="E7">
        <v>1.7000000000000001E-2</v>
      </c>
    </row>
    <row r="8" spans="1:5" x14ac:dyDescent="0.3">
      <c r="A8">
        <v>2002</v>
      </c>
      <c r="B8">
        <v>0.17180000000000006</v>
      </c>
      <c r="C8">
        <v>0.55940000000000001</v>
      </c>
      <c r="D8">
        <v>0.26050000000000001</v>
      </c>
      <c r="E8">
        <v>8.3000000000000001E-3</v>
      </c>
    </row>
    <row r="9" spans="1:5" x14ac:dyDescent="0.3">
      <c r="A9">
        <v>2008</v>
      </c>
      <c r="B9">
        <v>0.22249999999999998</v>
      </c>
      <c r="C9">
        <v>0.46959999999999996</v>
      </c>
      <c r="D9">
        <v>0.30790000000000001</v>
      </c>
    </row>
    <row r="10" spans="1:5" x14ac:dyDescent="0.3">
      <c r="A10">
        <v>2013</v>
      </c>
      <c r="B10">
        <v>0.24270000000000005</v>
      </c>
      <c r="C10">
        <v>0.43580000000000008</v>
      </c>
      <c r="D10">
        <v>0.15229999999999999</v>
      </c>
      <c r="E10">
        <v>0.16920000000000002</v>
      </c>
    </row>
    <row r="11" spans="1:5" x14ac:dyDescent="0.3">
      <c r="A11">
        <v>2018</v>
      </c>
      <c r="B11">
        <v>0.20770000000000013</v>
      </c>
      <c r="C11">
        <v>0.34380000000000005</v>
      </c>
      <c r="D11">
        <v>0.1303</v>
      </c>
      <c r="E11">
        <v>0.31819999999999998</v>
      </c>
    </row>
  </sheetData>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O19"/>
  <sheetViews>
    <sheetView workbookViewId="0"/>
  </sheetViews>
  <sheetFormatPr baseColWidth="10" defaultColWidth="8.6640625" defaultRowHeight="14.4" x14ac:dyDescent="0.3"/>
  <sheetData>
    <row r="1" spans="1:15" x14ac:dyDescent="0.3">
      <c r="A1" t="s">
        <v>51</v>
      </c>
      <c r="B1" t="s">
        <v>52</v>
      </c>
      <c r="C1" t="s">
        <v>53</v>
      </c>
      <c r="D1" t="s">
        <v>54</v>
      </c>
      <c r="E1" t="s">
        <v>55</v>
      </c>
      <c r="F1" t="s">
        <v>56</v>
      </c>
      <c r="G1" t="s">
        <v>57</v>
      </c>
      <c r="H1" t="s">
        <v>58</v>
      </c>
      <c r="I1" t="s">
        <v>59</v>
      </c>
      <c r="J1" t="s">
        <v>79</v>
      </c>
      <c r="K1" t="s">
        <v>80</v>
      </c>
      <c r="L1" t="s">
        <v>81</v>
      </c>
      <c r="M1" t="s">
        <v>82</v>
      </c>
      <c r="N1" t="s">
        <v>83</v>
      </c>
      <c r="O1" t="s">
        <v>84</v>
      </c>
    </row>
    <row r="2" spans="1:15" x14ac:dyDescent="0.3">
      <c r="A2" t="s">
        <v>634</v>
      </c>
      <c r="B2">
        <v>0.39619612693786621</v>
      </c>
      <c r="C2">
        <v>0.37055596709251404</v>
      </c>
      <c r="D2">
        <v>0.34085074067115784</v>
      </c>
      <c r="E2">
        <v>0.28694409132003784</v>
      </c>
      <c r="F2">
        <v>0.40846973657608032</v>
      </c>
      <c r="G2">
        <v>0.3236699104309082</v>
      </c>
      <c r="H2">
        <v>0.25750362873077393</v>
      </c>
      <c r="I2">
        <v>0.21980927884578705</v>
      </c>
    </row>
    <row r="3" spans="1:15" x14ac:dyDescent="0.3">
      <c r="A3" t="s">
        <v>635</v>
      </c>
      <c r="B3">
        <v>0.14202302694320679</v>
      </c>
      <c r="C3">
        <v>0.15726666152477264</v>
      </c>
      <c r="D3">
        <v>0.14956815540790558</v>
      </c>
      <c r="E3">
        <v>0.21059827506542206</v>
      </c>
      <c r="F3">
        <v>0.15671943128108978</v>
      </c>
      <c r="G3">
        <v>0.1683967113494873</v>
      </c>
      <c r="H3">
        <v>0.17185366153717041</v>
      </c>
      <c r="I3">
        <v>0.16885475814342499</v>
      </c>
    </row>
    <row r="4" spans="1:15" x14ac:dyDescent="0.3">
      <c r="A4" t="s">
        <v>636</v>
      </c>
      <c r="B4">
        <v>0.37774336338043213</v>
      </c>
      <c r="C4">
        <v>0.39733561873435974</v>
      </c>
      <c r="D4">
        <v>0.42290106415748596</v>
      </c>
      <c r="E4">
        <v>0.50245761871337891</v>
      </c>
      <c r="F4">
        <v>0.34989407658576965</v>
      </c>
      <c r="G4">
        <v>0.44310936331748962</v>
      </c>
      <c r="H4">
        <v>0.48176562786102295</v>
      </c>
      <c r="I4">
        <v>0.51460695266723633</v>
      </c>
    </row>
    <row r="5" spans="1:15" x14ac:dyDescent="0.3">
      <c r="A5" t="s">
        <v>637</v>
      </c>
      <c r="B5">
        <v>8.403749018907547E-2</v>
      </c>
      <c r="C5">
        <v>7.4841752648353577E-2</v>
      </c>
      <c r="D5">
        <v>8.6680047214031219E-2</v>
      </c>
      <c r="F5">
        <v>8.4916763007640839E-2</v>
      </c>
      <c r="G5">
        <v>6.4824000000953674E-2</v>
      </c>
      <c r="H5">
        <v>8.8877089321613312E-2</v>
      </c>
      <c r="I5">
        <v>9.6729002892971039E-2</v>
      </c>
    </row>
    <row r="6" spans="1:15" x14ac:dyDescent="0.3">
      <c r="A6" t="s">
        <v>638</v>
      </c>
      <c r="B6">
        <v>4.0029089897871017E-2</v>
      </c>
      <c r="C6">
        <v>2.584194578230381E-2</v>
      </c>
      <c r="D6">
        <v>3.5321112722158432E-2</v>
      </c>
      <c r="E6">
        <v>3.5672176629304886E-2</v>
      </c>
      <c r="F6">
        <v>3.579268604516983E-2</v>
      </c>
      <c r="G6">
        <v>3.5900004208087921E-2</v>
      </c>
      <c r="H6">
        <v>3.5968780517578125E-2</v>
      </c>
      <c r="I6">
        <v>3.6024261265993118E-2</v>
      </c>
      <c r="J6">
        <v>3.5321111110626947E-2</v>
      </c>
      <c r="K6">
        <v>3.5672175627700989E-2</v>
      </c>
      <c r="L6">
        <v>3.5792687891185893E-2</v>
      </c>
      <c r="M6">
        <v>3.590000332215184E-2</v>
      </c>
      <c r="N6">
        <v>3.5968778808236637E-2</v>
      </c>
      <c r="O6">
        <v>3.6024263114549517E-2</v>
      </c>
    </row>
    <row r="7" spans="1:15" x14ac:dyDescent="0.3">
      <c r="A7" t="s">
        <v>639</v>
      </c>
      <c r="B7">
        <v>5.7705774903297424E-2</v>
      </c>
      <c r="C7">
        <v>5.1700185984373093E-2</v>
      </c>
      <c r="D7">
        <v>6.9574803113937378E-2</v>
      </c>
      <c r="E7">
        <v>4.8243306577205658E-2</v>
      </c>
      <c r="F7">
        <v>4.0920503437519073E-2</v>
      </c>
      <c r="G7">
        <v>3.4400004893541336E-2</v>
      </c>
      <c r="H7">
        <v>3.0220875516533852E-2</v>
      </c>
      <c r="I7">
        <v>2.6825496926903725E-2</v>
      </c>
      <c r="J7">
        <v>6.9574800151103941E-2</v>
      </c>
      <c r="K7">
        <v>4.8243307237297542E-2</v>
      </c>
      <c r="L7">
        <v>4.0920504222241777E-2</v>
      </c>
      <c r="M7">
        <v>3.440000318334327E-2</v>
      </c>
      <c r="N7">
        <v>3.0220875571609251E-2</v>
      </c>
      <c r="O7">
        <v>2.682549760668786E-2</v>
      </c>
    </row>
    <row r="8" spans="1:15" x14ac:dyDescent="0.3">
      <c r="A8" t="s">
        <v>640</v>
      </c>
      <c r="B8">
        <v>0.11503738164901733</v>
      </c>
      <c r="C8">
        <v>0.12332628667354584</v>
      </c>
      <c r="D8">
        <v>0.15382146835327148</v>
      </c>
      <c r="E8">
        <v>0.15417233109474182</v>
      </c>
      <c r="F8">
        <v>0.1542927473783493</v>
      </c>
      <c r="G8">
        <v>0.15440002083778381</v>
      </c>
      <c r="H8">
        <v>0.15446873009204865</v>
      </c>
      <c r="I8">
        <v>0.15452206134796143</v>
      </c>
      <c r="J8">
        <v>0.15382147427420675</v>
      </c>
      <c r="K8">
        <v>0.15417232409525519</v>
      </c>
      <c r="L8">
        <v>0.1542927520220054</v>
      </c>
      <c r="M8">
        <v>0.15440001428802907</v>
      </c>
      <c r="N8">
        <v>0.15446872952622176</v>
      </c>
      <c r="O8">
        <v>0.15452206683170822</v>
      </c>
    </row>
    <row r="9" spans="1:15" x14ac:dyDescent="0.3">
      <c r="A9" t="s">
        <v>641</v>
      </c>
      <c r="B9">
        <v>0.41216075420379639</v>
      </c>
      <c r="C9">
        <v>0.40489646792411804</v>
      </c>
      <c r="D9">
        <v>0.44112208485603333</v>
      </c>
      <c r="E9">
        <v>0.44147258996963501</v>
      </c>
      <c r="F9">
        <v>0.44159287214279175</v>
      </c>
      <c r="G9">
        <v>0.4417000412940979</v>
      </c>
      <c r="H9">
        <v>0.44176864624023438</v>
      </c>
      <c r="I9">
        <v>0.44181680679321289</v>
      </c>
      <c r="J9">
        <v>0.44112209921184586</v>
      </c>
      <c r="K9">
        <v>0.44147258348010693</v>
      </c>
      <c r="L9">
        <v>0.44159286013439791</v>
      </c>
      <c r="M9">
        <v>0.44170004087449771</v>
      </c>
      <c r="N9">
        <v>0.4417686404044604</v>
      </c>
      <c r="O9">
        <v>0.44181681112109933</v>
      </c>
    </row>
    <row r="10" spans="1:15" x14ac:dyDescent="0.3">
      <c r="A10" t="s">
        <v>642</v>
      </c>
      <c r="B10">
        <v>0.14428642392158508</v>
      </c>
      <c r="C10">
        <v>0.14489661157131195</v>
      </c>
      <c r="D10">
        <v>0.10736971348524094</v>
      </c>
      <c r="E10">
        <v>0.10544747114181519</v>
      </c>
      <c r="F10">
        <v>0.10478758066892624</v>
      </c>
      <c r="G10">
        <v>0.10420001298189163</v>
      </c>
      <c r="H10">
        <v>0.10382340848445892</v>
      </c>
      <c r="I10">
        <v>0.10351433604955673</v>
      </c>
      <c r="J10">
        <v>0.10736971533813866</v>
      </c>
      <c r="K10">
        <v>0.10544747004678007</v>
      </c>
      <c r="L10">
        <v>0.10478758106410206</v>
      </c>
      <c r="M10">
        <v>0.10420000964256886</v>
      </c>
      <c r="N10">
        <v>0.10382340949544328</v>
      </c>
      <c r="O10">
        <v>0.10351433259819189</v>
      </c>
    </row>
    <row r="11" spans="1:15" x14ac:dyDescent="0.3">
      <c r="A11" t="s">
        <v>643</v>
      </c>
      <c r="B11">
        <v>9.351041167974472E-2</v>
      </c>
      <c r="C11">
        <v>0.1428639143705368</v>
      </c>
      <c r="D11">
        <v>0.11745620518922806</v>
      </c>
      <c r="E11">
        <v>0.13931469619274139</v>
      </c>
      <c r="F11">
        <v>0.14681839942932129</v>
      </c>
      <c r="G11">
        <v>0.1535000205039978</v>
      </c>
      <c r="H11">
        <v>0.15778237581253052</v>
      </c>
      <c r="I11">
        <v>0.1612764298915863</v>
      </c>
      <c r="J11">
        <v>0.11745620796223638</v>
      </c>
      <c r="K11">
        <v>0.13931470329498202</v>
      </c>
      <c r="L11">
        <v>0.14681840192674608</v>
      </c>
      <c r="M11">
        <v>0.15350001420474393</v>
      </c>
      <c r="N11">
        <v>0.15778237559190184</v>
      </c>
      <c r="O11">
        <v>0.1612764317668324</v>
      </c>
    </row>
    <row r="12" spans="1:15" x14ac:dyDescent="0.3">
      <c r="A12" t="s">
        <v>644</v>
      </c>
      <c r="B12">
        <v>0.13727018237113953</v>
      </c>
      <c r="C12">
        <v>0.1064746081829071</v>
      </c>
      <c r="D12">
        <v>7.5334571301937103E-2</v>
      </c>
      <c r="E12">
        <v>7.5677476823329926E-2</v>
      </c>
      <c r="F12">
        <v>7.5795181095600128E-2</v>
      </c>
      <c r="G12">
        <v>7.590000331401825E-2</v>
      </c>
      <c r="H12">
        <v>7.5967162847518921E-2</v>
      </c>
      <c r="I12">
        <v>7.6020620763301849E-2</v>
      </c>
      <c r="J12">
        <v>7.5334570166384215E-2</v>
      </c>
      <c r="K12">
        <v>7.5677474410391757E-2</v>
      </c>
      <c r="L12">
        <v>7.5795181777758014E-2</v>
      </c>
      <c r="M12">
        <v>7.5900007023713773E-2</v>
      </c>
      <c r="N12">
        <v>7.5967164718715646E-2</v>
      </c>
      <c r="O12">
        <v>7.6020620376658271E-2</v>
      </c>
    </row>
    <row r="13" spans="1:15" x14ac:dyDescent="0.3">
      <c r="A13" t="s">
        <v>645</v>
      </c>
      <c r="B13">
        <v>0.65869235992431641</v>
      </c>
      <c r="C13">
        <v>0.69989681243896484</v>
      </c>
      <c r="D13">
        <v>0.69493007659912109</v>
      </c>
      <c r="E13">
        <v>0.6764490008354187</v>
      </c>
      <c r="F13">
        <v>0.66343843936920166</v>
      </c>
      <c r="G13">
        <v>0.65028846263885498</v>
      </c>
      <c r="H13">
        <v>0.64182364940643311</v>
      </c>
      <c r="I13">
        <v>0.6348990797996521</v>
      </c>
      <c r="J13">
        <v>0.69493007659912109</v>
      </c>
      <c r="K13">
        <v>0.6764490008354187</v>
      </c>
      <c r="L13">
        <v>0.66343843936920166</v>
      </c>
      <c r="M13">
        <v>0.65028846263885498</v>
      </c>
      <c r="N13">
        <v>0.64182364940643311</v>
      </c>
      <c r="O13">
        <v>0.6348990797996521</v>
      </c>
    </row>
    <row r="14" spans="1:15" x14ac:dyDescent="0.3">
      <c r="A14" t="s">
        <v>646</v>
      </c>
      <c r="B14">
        <v>0.81633132696151733</v>
      </c>
      <c r="C14">
        <v>0.78411012887954712</v>
      </c>
      <c r="D14">
        <v>0.78911620378494263</v>
      </c>
      <c r="E14">
        <v>0.73786628246307373</v>
      </c>
      <c r="F14">
        <v>0.92655324935913086</v>
      </c>
      <c r="G14">
        <v>0.95418244600296021</v>
      </c>
      <c r="H14">
        <v>0.94991075992584229</v>
      </c>
      <c r="I14">
        <v>0.92412632703781128</v>
      </c>
    </row>
    <row r="15" spans="1:15" x14ac:dyDescent="0.3">
      <c r="A15" t="s">
        <v>647</v>
      </c>
      <c r="B15">
        <v>6.0381565243005753E-2</v>
      </c>
      <c r="C15">
        <v>4.3176058679819107E-2</v>
      </c>
      <c r="D15">
        <v>5.2038658410310745E-2</v>
      </c>
      <c r="E15">
        <v>5.1219429820775986E-2</v>
      </c>
      <c r="F15">
        <v>5.148812010884285E-2</v>
      </c>
      <c r="G15">
        <v>5.2335921674966812E-2</v>
      </c>
      <c r="H15">
        <v>5.3809653967618942E-2</v>
      </c>
      <c r="I15">
        <v>5.7741135358810425E-2</v>
      </c>
      <c r="J15">
        <v>5.2038658410310745E-2</v>
      </c>
      <c r="K15">
        <v>5.1219429820775986E-2</v>
      </c>
      <c r="L15">
        <v>5.148812010884285E-2</v>
      </c>
      <c r="M15">
        <v>5.2335921674966812E-2</v>
      </c>
      <c r="N15">
        <v>5.3809653967618942E-2</v>
      </c>
      <c r="O15">
        <v>5.7741135358810425E-2</v>
      </c>
    </row>
    <row r="16" spans="1:15" x14ac:dyDescent="0.3">
      <c r="A16" t="s">
        <v>648</v>
      </c>
      <c r="B16">
        <v>0.14323601126670837</v>
      </c>
      <c r="C16">
        <v>0.14049582183361053</v>
      </c>
      <c r="D16">
        <v>0.13686124980449677</v>
      </c>
      <c r="E16">
        <v>0.13811255991458893</v>
      </c>
      <c r="F16">
        <v>0.13728053867816925</v>
      </c>
      <c r="G16">
        <v>0.13493518531322479</v>
      </c>
      <c r="H16">
        <v>0.13085821270942688</v>
      </c>
      <c r="I16">
        <v>0.11995057016611099</v>
      </c>
      <c r="J16">
        <v>0.13686124980449677</v>
      </c>
      <c r="K16">
        <v>0.13811255991458893</v>
      </c>
      <c r="L16">
        <v>0.13728053867816925</v>
      </c>
      <c r="M16">
        <v>0.13493518531322479</v>
      </c>
      <c r="N16">
        <v>0.13085821270942688</v>
      </c>
      <c r="O16">
        <v>0.11995057016611099</v>
      </c>
    </row>
    <row r="17" spans="1:15" x14ac:dyDescent="0.3">
      <c r="A17" t="s">
        <v>649</v>
      </c>
      <c r="B17">
        <v>0.56757825613021851</v>
      </c>
      <c r="C17">
        <v>0.5655442476272583</v>
      </c>
      <c r="D17">
        <v>0.57600313425064087</v>
      </c>
      <c r="E17">
        <v>0.57370597124099731</v>
      </c>
      <c r="F17">
        <v>0.57184171676635742</v>
      </c>
      <c r="G17">
        <v>0.56769704818725586</v>
      </c>
      <c r="H17">
        <v>0.56049215793609619</v>
      </c>
      <c r="I17">
        <v>0.54121452569961548</v>
      </c>
      <c r="J17">
        <v>0.57600313425064087</v>
      </c>
      <c r="K17">
        <v>0.57370597124099731</v>
      </c>
      <c r="L17">
        <v>0.57184171676635742</v>
      </c>
      <c r="M17">
        <v>0.56769704818725586</v>
      </c>
      <c r="N17">
        <v>0.56049215793609619</v>
      </c>
      <c r="O17">
        <v>0.54121452569961548</v>
      </c>
    </row>
    <row r="18" spans="1:15" x14ac:dyDescent="0.3">
      <c r="A18" t="s">
        <v>650</v>
      </c>
      <c r="B18">
        <v>0.22880415618419647</v>
      </c>
      <c r="C18">
        <v>0.25078386068344116</v>
      </c>
      <c r="D18">
        <v>0.23509693145751953</v>
      </c>
      <c r="E18">
        <v>0.23696205019950867</v>
      </c>
      <c r="F18">
        <v>0.23938955366611481</v>
      </c>
      <c r="G18">
        <v>0.24503187835216522</v>
      </c>
      <c r="H18">
        <v>0.25483998656272888</v>
      </c>
      <c r="I18">
        <v>0.28109380602836609</v>
      </c>
      <c r="J18">
        <v>0.23509693145751953</v>
      </c>
      <c r="K18">
        <v>0.23696205019950867</v>
      </c>
      <c r="L18">
        <v>0.23938955366611481</v>
      </c>
      <c r="M18">
        <v>0.24503187835216522</v>
      </c>
      <c r="N18">
        <v>0.25483998656272888</v>
      </c>
      <c r="O18">
        <v>0.28109380602836609</v>
      </c>
    </row>
    <row r="19" spans="1:15" x14ac:dyDescent="0.3">
      <c r="A19" t="s">
        <v>651</v>
      </c>
      <c r="B19">
        <v>0.99767887592315674</v>
      </c>
      <c r="C19">
        <v>0.99682021141052246</v>
      </c>
      <c r="D19">
        <v>0.99496430158615112</v>
      </c>
      <c r="F19">
        <v>0.97232276201248169</v>
      </c>
      <c r="G19">
        <v>0.98426759243011475</v>
      </c>
      <c r="H19">
        <v>0.97264021635055542</v>
      </c>
      <c r="I19">
        <v>0.97490978240966797</v>
      </c>
    </row>
  </sheetData>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25"/>
  <sheetViews>
    <sheetView topLeftCell="A4" workbookViewId="0"/>
  </sheetViews>
  <sheetFormatPr baseColWidth="10" defaultColWidth="8.6640625" defaultRowHeight="14.4" x14ac:dyDescent="0.3"/>
  <sheetData>
    <row r="1" spans="1:10" x14ac:dyDescent="0.3">
      <c r="A1" t="s">
        <v>89</v>
      </c>
      <c r="B1" t="s">
        <v>95</v>
      </c>
      <c r="C1" t="s">
        <v>7</v>
      </c>
      <c r="D1" t="s">
        <v>8</v>
      </c>
      <c r="E1" t="s">
        <v>9</v>
      </c>
      <c r="F1" t="s">
        <v>10</v>
      </c>
      <c r="G1" t="s">
        <v>11</v>
      </c>
      <c r="H1" t="s">
        <v>12</v>
      </c>
      <c r="I1" t="s">
        <v>13</v>
      </c>
      <c r="J1" t="s">
        <v>14</v>
      </c>
    </row>
    <row r="2" spans="1:10" x14ac:dyDescent="0.3">
      <c r="A2" t="s">
        <v>90</v>
      </c>
      <c r="B2" t="s">
        <v>593</v>
      </c>
      <c r="C2">
        <v>0.3023315966129303</v>
      </c>
      <c r="D2">
        <v>0.46627819538116455</v>
      </c>
      <c r="E2">
        <v>0.4345475435256958</v>
      </c>
      <c r="F2">
        <v>0.14365674555301666</v>
      </c>
      <c r="G2">
        <v>0.357657790184021</v>
      </c>
      <c r="H2">
        <v>0.66441541910171509</v>
      </c>
      <c r="I2">
        <v>0.27229946851730347</v>
      </c>
      <c r="J2">
        <v>7.0053495466709137E-2</v>
      </c>
    </row>
    <row r="3" spans="1:10" x14ac:dyDescent="0.3">
      <c r="A3" t="s">
        <v>90</v>
      </c>
      <c r="B3" t="s">
        <v>586</v>
      </c>
      <c r="C3">
        <v>0.30949616432189941</v>
      </c>
      <c r="D3">
        <v>0.53792876005172729</v>
      </c>
      <c r="E3">
        <v>0.19621160626411438</v>
      </c>
      <c r="F3">
        <v>0.10042649507522583</v>
      </c>
      <c r="G3">
        <v>0.42733091115951538</v>
      </c>
      <c r="H3">
        <v>0.33255305886268616</v>
      </c>
      <c r="I3">
        <v>9.6028804779052734E-2</v>
      </c>
      <c r="J3">
        <v>2.4657450616359711E-2</v>
      </c>
    </row>
    <row r="4" spans="1:10" x14ac:dyDescent="0.3">
      <c r="A4" t="s">
        <v>90</v>
      </c>
      <c r="B4" t="s">
        <v>592</v>
      </c>
      <c r="C4">
        <v>0.32546117901802063</v>
      </c>
      <c r="D4">
        <v>0.55330085754394531</v>
      </c>
      <c r="E4">
        <v>0.31891608238220215</v>
      </c>
      <c r="F4">
        <v>0.12372934073209763</v>
      </c>
      <c r="G4">
        <v>0.12767943739891052</v>
      </c>
      <c r="H4">
        <v>0.1165177971124649</v>
      </c>
      <c r="I4">
        <v>6.4329929649829865E-2</v>
      </c>
      <c r="J4">
        <v>8.5381478071212769E-2</v>
      </c>
    </row>
    <row r="5" spans="1:10" x14ac:dyDescent="0.3">
      <c r="A5" t="s">
        <v>90</v>
      </c>
      <c r="B5" t="s">
        <v>589</v>
      </c>
      <c r="C5">
        <v>0.39938992261886597</v>
      </c>
      <c r="D5">
        <v>0.59981399774551392</v>
      </c>
      <c r="E5">
        <v>0.37828215956687927</v>
      </c>
      <c r="F5">
        <v>0.18724766373634338</v>
      </c>
      <c r="G5">
        <v>0.21438373625278473</v>
      </c>
      <c r="H5">
        <v>0.25543627142906189</v>
      </c>
      <c r="I5">
        <v>0.10028351843357086</v>
      </c>
      <c r="J5">
        <v>4.7310430556535721E-2</v>
      </c>
    </row>
    <row r="6" spans="1:10" x14ac:dyDescent="0.3">
      <c r="A6" t="s">
        <v>90</v>
      </c>
      <c r="B6" t="s">
        <v>590</v>
      </c>
      <c r="C6">
        <v>0.18976064026355743</v>
      </c>
      <c r="D6">
        <v>0.53270870447158813</v>
      </c>
      <c r="E6">
        <v>0.34234020113945007</v>
      </c>
      <c r="F6">
        <v>0.26473551988601685</v>
      </c>
      <c r="G6">
        <v>0.3772682249546051</v>
      </c>
      <c r="H6">
        <v>0.36031407117843628</v>
      </c>
      <c r="I6">
        <v>0.17429724335670471</v>
      </c>
      <c r="J6">
        <v>7.8817784786224365E-2</v>
      </c>
    </row>
    <row r="7" spans="1:10" x14ac:dyDescent="0.3">
      <c r="A7" t="s">
        <v>90</v>
      </c>
      <c r="B7" t="s">
        <v>63</v>
      </c>
      <c r="C7">
        <v>0.9488072395324707</v>
      </c>
      <c r="D7">
        <v>0.9397965669631958</v>
      </c>
      <c r="E7">
        <v>0.85425424575805664</v>
      </c>
      <c r="F7">
        <v>0.6597977876663208</v>
      </c>
      <c r="G7">
        <v>0.57404381036758423</v>
      </c>
      <c r="H7">
        <v>0.79640519618988037</v>
      </c>
      <c r="I7">
        <v>0.49547949433326721</v>
      </c>
      <c r="J7">
        <v>0.54033547639846802</v>
      </c>
    </row>
    <row r="8" spans="1:10" x14ac:dyDescent="0.3">
      <c r="A8" t="s">
        <v>90</v>
      </c>
      <c r="B8" t="s">
        <v>591</v>
      </c>
      <c r="C8">
        <v>0.19643683731555939</v>
      </c>
      <c r="D8">
        <v>0.39061179757118225</v>
      </c>
      <c r="E8">
        <v>0.2153654545545578</v>
      </c>
      <c r="F8">
        <v>0.13317672908306122</v>
      </c>
      <c r="G8">
        <v>0.1245221272110939</v>
      </c>
      <c r="H8">
        <v>0.13636405766010284</v>
      </c>
      <c r="I8">
        <v>6.9519586861133575E-2</v>
      </c>
      <c r="J8">
        <v>5.936325341463089E-2</v>
      </c>
    </row>
    <row r="9" spans="1:10" x14ac:dyDescent="0.3">
      <c r="A9" t="s">
        <v>91</v>
      </c>
      <c r="B9" t="s">
        <v>574</v>
      </c>
      <c r="C9">
        <v>0.31387680768966675</v>
      </c>
      <c r="D9">
        <v>0.39938884973526001</v>
      </c>
      <c r="E9">
        <v>4.1568543761968613E-2</v>
      </c>
      <c r="F9">
        <v>0.12348262965679169</v>
      </c>
      <c r="G9">
        <v>0</v>
      </c>
      <c r="H9">
        <v>0.4202938973903656</v>
      </c>
      <c r="I9">
        <v>7.2088241577148438E-2</v>
      </c>
      <c r="J9">
        <v>8.54521244764328E-2</v>
      </c>
    </row>
    <row r="10" spans="1:10" x14ac:dyDescent="0.3">
      <c r="A10" t="s">
        <v>91</v>
      </c>
      <c r="B10" t="s">
        <v>46</v>
      </c>
      <c r="C10">
        <v>0.3508763313293457</v>
      </c>
      <c r="D10">
        <v>0.62622016668319702</v>
      </c>
      <c r="E10">
        <v>0.33528503775596619</v>
      </c>
      <c r="F10">
        <v>5.7164527475833893E-2</v>
      </c>
      <c r="G10">
        <v>0.19622328877449036</v>
      </c>
      <c r="H10">
        <v>0.10339204967021942</v>
      </c>
      <c r="I10">
        <v>6.0105755925178528E-2</v>
      </c>
      <c r="J10">
        <v>7.8062973916530609E-2</v>
      </c>
    </row>
    <row r="11" spans="1:10" x14ac:dyDescent="0.3">
      <c r="A11" t="s">
        <v>91</v>
      </c>
      <c r="B11" t="s">
        <v>573</v>
      </c>
      <c r="C11">
        <v>0.33195891976356506</v>
      </c>
      <c r="D11">
        <v>0.55919212102890015</v>
      </c>
      <c r="E11">
        <v>0.38555711507797241</v>
      </c>
      <c r="F11">
        <v>0.19023771584033966</v>
      </c>
      <c r="G11">
        <v>0.23710790276527405</v>
      </c>
      <c r="H11">
        <v>0.26905980706214905</v>
      </c>
      <c r="I11">
        <v>0.10304371267557144</v>
      </c>
      <c r="J11">
        <v>4.3672442436218262E-2</v>
      </c>
    </row>
    <row r="12" spans="1:10" x14ac:dyDescent="0.3">
      <c r="A12" t="s">
        <v>91</v>
      </c>
      <c r="B12" t="s">
        <v>47</v>
      </c>
      <c r="C12">
        <v>0.51978981494903564</v>
      </c>
      <c r="D12">
        <v>0.73244005441665649</v>
      </c>
      <c r="E12">
        <v>0.50866091251373291</v>
      </c>
      <c r="F12">
        <v>0.48437419533729553</v>
      </c>
      <c r="G12">
        <v>0.44421282410621643</v>
      </c>
      <c r="H12">
        <v>0.51144659519195557</v>
      </c>
      <c r="I12">
        <v>0.35924941301345825</v>
      </c>
      <c r="J12">
        <v>0.35560020804405212</v>
      </c>
    </row>
    <row r="13" spans="1:10" x14ac:dyDescent="0.3">
      <c r="A13" t="s">
        <v>92</v>
      </c>
      <c r="B13" t="s">
        <v>629</v>
      </c>
      <c r="C13">
        <v>0.4541623592376709</v>
      </c>
      <c r="D13">
        <v>0.69351190328598022</v>
      </c>
      <c r="E13">
        <v>0.4319317638874054</v>
      </c>
      <c r="F13">
        <v>0.25902426242828369</v>
      </c>
      <c r="G13">
        <v>0.30504071712493896</v>
      </c>
      <c r="H13">
        <v>0.39969134330749512</v>
      </c>
      <c r="I13">
        <v>0.20955435931682587</v>
      </c>
      <c r="J13">
        <v>0.18276859819889069</v>
      </c>
    </row>
    <row r="14" spans="1:10" x14ac:dyDescent="0.3">
      <c r="A14" t="s">
        <v>92</v>
      </c>
      <c r="B14" t="s">
        <v>630</v>
      </c>
      <c r="C14">
        <v>0.28317627310752869</v>
      </c>
      <c r="D14">
        <v>0.60406458377838135</v>
      </c>
      <c r="E14">
        <v>0.34355899691581726</v>
      </c>
      <c r="F14">
        <v>0.29486611485481262</v>
      </c>
      <c r="G14">
        <v>0.27255526185035706</v>
      </c>
      <c r="H14">
        <v>0.30877891182899475</v>
      </c>
      <c r="I14">
        <v>0.14512322843074799</v>
      </c>
      <c r="J14">
        <v>0.15700887143611908</v>
      </c>
    </row>
    <row r="15" spans="1:10" x14ac:dyDescent="0.3">
      <c r="A15" t="s">
        <v>92</v>
      </c>
      <c r="B15" t="s">
        <v>631</v>
      </c>
      <c r="C15">
        <v>0.3537558913230896</v>
      </c>
      <c r="D15">
        <v>0.54404640197753906</v>
      </c>
      <c r="E15">
        <v>0.37621825933456421</v>
      </c>
      <c r="F15">
        <v>0.21614736318588257</v>
      </c>
      <c r="G15">
        <v>0.21875233948230743</v>
      </c>
      <c r="H15">
        <v>0.2484106719493866</v>
      </c>
      <c r="I15">
        <v>0.13161803781986237</v>
      </c>
      <c r="J15">
        <v>0.10090277343988419</v>
      </c>
    </row>
    <row r="16" spans="1:10" x14ac:dyDescent="0.3">
      <c r="A16" t="s">
        <v>92</v>
      </c>
      <c r="B16" t="s">
        <v>632</v>
      </c>
      <c r="C16">
        <v>0.26294624805450439</v>
      </c>
      <c r="D16">
        <v>0.48846226930618286</v>
      </c>
      <c r="E16">
        <v>0.37065792083740234</v>
      </c>
      <c r="G16">
        <v>0.20027223229408264</v>
      </c>
      <c r="H16">
        <v>0.24167279899120331</v>
      </c>
      <c r="I16">
        <v>0.11173272877931595</v>
      </c>
      <c r="J16">
        <v>0.12888811528682709</v>
      </c>
    </row>
    <row r="17" spans="1:10" x14ac:dyDescent="0.3">
      <c r="A17" t="s">
        <v>93</v>
      </c>
      <c r="B17" t="s">
        <v>625</v>
      </c>
      <c r="C17">
        <v>0.41765031218528748</v>
      </c>
      <c r="D17">
        <v>0.64797776937484741</v>
      </c>
      <c r="E17">
        <v>0.42273074388504028</v>
      </c>
      <c r="F17">
        <v>0.28098189830780029</v>
      </c>
      <c r="G17">
        <v>0.28978300094604492</v>
      </c>
      <c r="H17">
        <v>0.34373140335083008</v>
      </c>
      <c r="I17">
        <v>0.17732258141040802</v>
      </c>
      <c r="J17">
        <v>0.15941417217254639</v>
      </c>
    </row>
    <row r="18" spans="1:10" x14ac:dyDescent="0.3">
      <c r="A18" t="s">
        <v>93</v>
      </c>
      <c r="B18" t="s">
        <v>626</v>
      </c>
      <c r="C18">
        <v>0.35086062550544739</v>
      </c>
      <c r="D18">
        <v>0.58187651634216309</v>
      </c>
      <c r="E18">
        <v>0.36962690949440002</v>
      </c>
      <c r="F18">
        <v>0.2205643355846405</v>
      </c>
      <c r="G18">
        <v>0.24357827007770538</v>
      </c>
      <c r="H18">
        <v>0.30338960886001587</v>
      </c>
      <c r="I18">
        <v>0.13382633030414581</v>
      </c>
      <c r="J18">
        <v>0.10632393509149551</v>
      </c>
    </row>
    <row r="19" spans="1:10" x14ac:dyDescent="0.3">
      <c r="A19" t="s">
        <v>93</v>
      </c>
      <c r="B19" t="s">
        <v>628</v>
      </c>
      <c r="C19">
        <v>0.31351971626281738</v>
      </c>
      <c r="D19">
        <v>0.4946492612361908</v>
      </c>
      <c r="E19">
        <v>0.31196656823158264</v>
      </c>
      <c r="F19">
        <v>0.15117879211902618</v>
      </c>
      <c r="G19">
        <v>0.20455138385295868</v>
      </c>
      <c r="H19">
        <v>0.17673905193805695</v>
      </c>
      <c r="I19">
        <v>0.10075309872627258</v>
      </c>
      <c r="J19">
        <v>8.6133293807506561E-2</v>
      </c>
    </row>
    <row r="20" spans="1:10" x14ac:dyDescent="0.3">
      <c r="A20" t="s">
        <v>94</v>
      </c>
      <c r="B20" t="s">
        <v>625</v>
      </c>
      <c r="C20">
        <v>0.42034986615180969</v>
      </c>
      <c r="D20">
        <v>0.67132169008255005</v>
      </c>
      <c r="E20">
        <v>0.4043106734752655</v>
      </c>
      <c r="F20">
        <v>0.27375692129135132</v>
      </c>
      <c r="G20">
        <v>0.29907086491584778</v>
      </c>
      <c r="H20">
        <v>0.36704665422439575</v>
      </c>
      <c r="I20">
        <v>0.17716185748577118</v>
      </c>
      <c r="J20">
        <v>0.15247349441051483</v>
      </c>
    </row>
    <row r="21" spans="1:10" x14ac:dyDescent="0.3">
      <c r="A21" t="s">
        <v>94</v>
      </c>
      <c r="B21" t="s">
        <v>626</v>
      </c>
      <c r="C21">
        <v>0.34369269013404846</v>
      </c>
      <c r="D21">
        <v>0.5435175895690918</v>
      </c>
      <c r="E21">
        <v>0.37549683451652527</v>
      </c>
      <c r="F21">
        <v>0.21757611632347107</v>
      </c>
      <c r="G21">
        <v>0.22685566544532776</v>
      </c>
      <c r="H21">
        <v>0.25026658177375793</v>
      </c>
      <c r="I21">
        <v>0.13005246222019196</v>
      </c>
      <c r="J21">
        <v>0.10538962483406067</v>
      </c>
    </row>
    <row r="22" spans="1:10" x14ac:dyDescent="0.3">
      <c r="A22" t="s">
        <v>94</v>
      </c>
      <c r="B22" t="s">
        <v>628</v>
      </c>
      <c r="C22">
        <v>0.29118853807449341</v>
      </c>
      <c r="D22">
        <v>0.52159255743026733</v>
      </c>
      <c r="E22">
        <v>0.3753344714641571</v>
      </c>
      <c r="F22">
        <v>0.21020929515361786</v>
      </c>
      <c r="G22">
        <v>0.20595137774944305</v>
      </c>
      <c r="H22">
        <v>0.23494315147399902</v>
      </c>
      <c r="I22">
        <v>0.11643625795841217</v>
      </c>
      <c r="J22">
        <v>0.12875281274318695</v>
      </c>
    </row>
    <row r="23" spans="1:10" x14ac:dyDescent="0.3">
      <c r="A23" t="s">
        <v>96</v>
      </c>
      <c r="B23" t="s">
        <v>608</v>
      </c>
      <c r="G23">
        <v>0.44347584247589111</v>
      </c>
      <c r="H23">
        <v>0.59538787603378296</v>
      </c>
      <c r="I23">
        <v>0.30743220448493958</v>
      </c>
      <c r="J23">
        <v>0.45540240406990051</v>
      </c>
    </row>
    <row r="24" spans="1:10" x14ac:dyDescent="0.3">
      <c r="A24" t="s">
        <v>96</v>
      </c>
      <c r="B24" t="s">
        <v>604</v>
      </c>
      <c r="C24">
        <v>0.51285731792449951</v>
      </c>
      <c r="D24">
        <v>0.77545201778411865</v>
      </c>
      <c r="E24">
        <v>0.5158117413520813</v>
      </c>
      <c r="F24">
        <v>0.38889011740684509</v>
      </c>
      <c r="G24">
        <v>0.36485931277275085</v>
      </c>
      <c r="H24">
        <v>0.28488072752952576</v>
      </c>
      <c r="I24">
        <v>0.2235175222158432</v>
      </c>
      <c r="J24">
        <v>0.29244908690452576</v>
      </c>
    </row>
    <row r="25" spans="1:10" x14ac:dyDescent="0.3">
      <c r="A25" t="s">
        <v>96</v>
      </c>
      <c r="B25" t="s">
        <v>603</v>
      </c>
      <c r="C25">
        <v>0.36117473244667053</v>
      </c>
      <c r="D25">
        <v>0.57494324445724487</v>
      </c>
      <c r="E25">
        <v>0.36732766032218933</v>
      </c>
      <c r="F25">
        <v>0.23716671764850616</v>
      </c>
      <c r="G25">
        <v>0.24828857183456421</v>
      </c>
      <c r="H25">
        <v>0.30411496758460999</v>
      </c>
      <c r="I25">
        <v>0.14414492249488831</v>
      </c>
      <c r="J25">
        <v>0.11219992488622665</v>
      </c>
    </row>
  </sheetData>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25"/>
  <sheetViews>
    <sheetView topLeftCell="A2" workbookViewId="0"/>
  </sheetViews>
  <sheetFormatPr baseColWidth="10" defaultColWidth="8.6640625" defaultRowHeight="14.4" x14ac:dyDescent="0.3"/>
  <sheetData>
    <row r="1" spans="1:10" x14ac:dyDescent="0.3">
      <c r="A1" t="s">
        <v>89</v>
      </c>
      <c r="B1" t="s">
        <v>95</v>
      </c>
      <c r="C1" t="s">
        <v>7</v>
      </c>
      <c r="D1" t="s">
        <v>8</v>
      </c>
      <c r="E1" t="s">
        <v>9</v>
      </c>
      <c r="F1" t="s">
        <v>10</v>
      </c>
      <c r="G1" t="s">
        <v>11</v>
      </c>
      <c r="H1" t="s">
        <v>12</v>
      </c>
      <c r="I1" t="s">
        <v>13</v>
      </c>
      <c r="J1" t="s">
        <v>14</v>
      </c>
    </row>
    <row r="2" spans="1:10" x14ac:dyDescent="0.3">
      <c r="A2" t="s">
        <v>90</v>
      </c>
      <c r="B2" t="s">
        <v>593</v>
      </c>
      <c r="C2">
        <v>0.12186022102832794</v>
      </c>
      <c r="D2">
        <v>0.36922302842140198</v>
      </c>
      <c r="E2">
        <v>6.511726975440979E-2</v>
      </c>
      <c r="F2">
        <v>0.44146242737770081</v>
      </c>
      <c r="G2">
        <v>0.41592729091644287</v>
      </c>
      <c r="H2">
        <v>0.14840199053287506</v>
      </c>
      <c r="I2">
        <v>0.14706328511238098</v>
      </c>
      <c r="J2">
        <v>7.3175773024559021E-2</v>
      </c>
    </row>
    <row r="3" spans="1:10" x14ac:dyDescent="0.3">
      <c r="A3" t="s">
        <v>90</v>
      </c>
      <c r="B3" t="s">
        <v>586</v>
      </c>
      <c r="C3">
        <v>0.25401604175567627</v>
      </c>
      <c r="D3">
        <v>0.43841961026191711</v>
      </c>
      <c r="E3">
        <v>0.36889535188674927</v>
      </c>
      <c r="F3">
        <v>0.5063018798828125</v>
      </c>
      <c r="G3">
        <v>0.26787480711936951</v>
      </c>
      <c r="H3">
        <v>0.3357769250869751</v>
      </c>
      <c r="I3">
        <v>0.46531310677528381</v>
      </c>
      <c r="J3">
        <v>0.28348347544670105</v>
      </c>
    </row>
    <row r="4" spans="1:10" x14ac:dyDescent="0.3">
      <c r="A4" t="s">
        <v>90</v>
      </c>
      <c r="B4" t="s">
        <v>592</v>
      </c>
      <c r="C4">
        <v>0.16002929210662842</v>
      </c>
      <c r="D4">
        <v>0.41220355033874512</v>
      </c>
      <c r="E4">
        <v>0.17073829472064972</v>
      </c>
      <c r="F4">
        <v>0.3200908899307251</v>
      </c>
      <c r="G4">
        <v>0.18914887309074402</v>
      </c>
      <c r="H4">
        <v>0.37823677062988281</v>
      </c>
      <c r="I4">
        <v>0.16453686356544495</v>
      </c>
      <c r="J4">
        <v>7.1840189397335052E-2</v>
      </c>
    </row>
    <row r="5" spans="1:10" x14ac:dyDescent="0.3">
      <c r="A5" t="s">
        <v>90</v>
      </c>
      <c r="B5" t="s">
        <v>589</v>
      </c>
      <c r="C5">
        <v>0.23982544243335724</v>
      </c>
      <c r="D5">
        <v>0.37211370468139648</v>
      </c>
      <c r="E5">
        <v>0.41139939427375793</v>
      </c>
      <c r="F5">
        <v>0.61864078044891357</v>
      </c>
      <c r="G5">
        <v>0.48131522536277771</v>
      </c>
      <c r="H5">
        <v>0.56751894950866699</v>
      </c>
      <c r="I5">
        <v>0.53273093700408936</v>
      </c>
      <c r="J5">
        <v>0.41146892309188843</v>
      </c>
    </row>
    <row r="6" spans="1:10" x14ac:dyDescent="0.3">
      <c r="A6" t="s">
        <v>90</v>
      </c>
      <c r="B6" t="s">
        <v>590</v>
      </c>
      <c r="C6">
        <v>0.32729923725128174</v>
      </c>
      <c r="D6">
        <v>0.41944646835327148</v>
      </c>
      <c r="E6">
        <v>0.27411580085754395</v>
      </c>
      <c r="F6">
        <v>0.49778831005096436</v>
      </c>
      <c r="G6">
        <v>0.34759378433227539</v>
      </c>
      <c r="H6">
        <v>0.44841665029525757</v>
      </c>
      <c r="I6">
        <v>0.2880556583404541</v>
      </c>
      <c r="J6">
        <v>0.31434494256973267</v>
      </c>
    </row>
    <row r="7" spans="1:10" x14ac:dyDescent="0.3">
      <c r="A7" t="s">
        <v>90</v>
      </c>
      <c r="B7" t="s">
        <v>63</v>
      </c>
      <c r="C7">
        <v>6.8899467587471008E-3</v>
      </c>
      <c r="D7">
        <v>5.2051320672035217E-2</v>
      </c>
      <c r="E7">
        <v>0.11025147885084152</v>
      </c>
      <c r="F7">
        <v>0.23532699048519135</v>
      </c>
      <c r="G7">
        <v>0.23909538984298706</v>
      </c>
      <c r="H7">
        <v>0.12319452315568924</v>
      </c>
      <c r="I7">
        <v>5.2482005208730698E-2</v>
      </c>
      <c r="J7">
        <v>6.4339600503444672E-2</v>
      </c>
    </row>
    <row r="8" spans="1:10" x14ac:dyDescent="0.3">
      <c r="A8" t="s">
        <v>90</v>
      </c>
      <c r="B8" t="s">
        <v>591</v>
      </c>
      <c r="C8">
        <v>0.20276743173599243</v>
      </c>
      <c r="D8">
        <v>0.53420650959014893</v>
      </c>
      <c r="E8">
        <v>0.33803564310073853</v>
      </c>
      <c r="F8">
        <v>0.35183778405189514</v>
      </c>
      <c r="G8">
        <v>0.21931818127632141</v>
      </c>
      <c r="H8">
        <v>0.3757871687412262</v>
      </c>
      <c r="I8">
        <v>0.23095406591892242</v>
      </c>
      <c r="J8">
        <v>0.19832460582256317</v>
      </c>
    </row>
    <row r="9" spans="1:10" x14ac:dyDescent="0.3">
      <c r="A9" t="s">
        <v>91</v>
      </c>
      <c r="B9" t="s">
        <v>574</v>
      </c>
      <c r="C9">
        <v>8.1477850675582886E-2</v>
      </c>
      <c r="D9">
        <v>0.50048524141311646</v>
      </c>
      <c r="E9">
        <v>0.10888735949993134</v>
      </c>
      <c r="F9">
        <v>0.27313664555549622</v>
      </c>
      <c r="G9">
        <v>0.41290658712387085</v>
      </c>
      <c r="H9">
        <v>0.26570525765419006</v>
      </c>
      <c r="I9">
        <v>4.8434246331453323E-2</v>
      </c>
      <c r="J9">
        <v>5.9178855270147324E-2</v>
      </c>
    </row>
    <row r="10" spans="1:10" x14ac:dyDescent="0.3">
      <c r="A10" t="s">
        <v>91</v>
      </c>
      <c r="B10" t="s">
        <v>46</v>
      </c>
      <c r="C10">
        <v>0.19328232109546661</v>
      </c>
      <c r="D10">
        <v>0.34247481822967529</v>
      </c>
      <c r="E10">
        <v>0.23816509544849396</v>
      </c>
      <c r="F10">
        <v>0.32951715588569641</v>
      </c>
      <c r="G10">
        <v>0.28469076752662659</v>
      </c>
      <c r="H10">
        <v>0.40089154243469238</v>
      </c>
      <c r="I10">
        <v>0.31961807608604431</v>
      </c>
      <c r="J10">
        <v>0.1187242865562439</v>
      </c>
    </row>
    <row r="11" spans="1:10" x14ac:dyDescent="0.3">
      <c r="A11" t="s">
        <v>91</v>
      </c>
      <c r="B11" t="s">
        <v>573</v>
      </c>
      <c r="C11">
        <v>0.28703847527503967</v>
      </c>
      <c r="D11">
        <v>0.40979629755020142</v>
      </c>
      <c r="E11">
        <v>0.35772082209587097</v>
      </c>
      <c r="F11">
        <v>0.60625594854354858</v>
      </c>
      <c r="G11">
        <v>0.46967408061027527</v>
      </c>
      <c r="H11">
        <v>0.57795727252960205</v>
      </c>
      <c r="I11">
        <v>0.48383834958076477</v>
      </c>
      <c r="J11">
        <v>0.38152754306793213</v>
      </c>
    </row>
    <row r="12" spans="1:10" x14ac:dyDescent="0.3">
      <c r="A12" t="s">
        <v>91</v>
      </c>
      <c r="B12" t="s">
        <v>47</v>
      </c>
      <c r="C12">
        <v>7.8355163335800171E-2</v>
      </c>
      <c r="D12">
        <v>0.22515326738357544</v>
      </c>
      <c r="E12">
        <v>0.25262683629989624</v>
      </c>
      <c r="F12">
        <v>0.23709851503372192</v>
      </c>
      <c r="G12">
        <v>0.13868005573749542</v>
      </c>
      <c r="H12">
        <v>0.109852135181427</v>
      </c>
      <c r="I12">
        <v>7.2431616485118866E-2</v>
      </c>
      <c r="J12">
        <v>9.4120785593986511E-2</v>
      </c>
    </row>
    <row r="13" spans="1:10" x14ac:dyDescent="0.3">
      <c r="A13" t="s">
        <v>92</v>
      </c>
      <c r="B13" t="s">
        <v>629</v>
      </c>
      <c r="C13">
        <v>0.19012828171253204</v>
      </c>
      <c r="D13">
        <v>0.27012023329734802</v>
      </c>
      <c r="E13">
        <v>0.27283290028572083</v>
      </c>
      <c r="F13">
        <v>0.46938362717628479</v>
      </c>
      <c r="G13">
        <v>0.38198000192642212</v>
      </c>
      <c r="H13">
        <v>0.35895559191703796</v>
      </c>
      <c r="I13">
        <v>0.35143756866455078</v>
      </c>
      <c r="J13">
        <v>0.26204529404640198</v>
      </c>
    </row>
    <row r="14" spans="1:10" x14ac:dyDescent="0.3">
      <c r="A14" t="s">
        <v>92</v>
      </c>
      <c r="B14" t="s">
        <v>630</v>
      </c>
      <c r="C14">
        <v>0.22729165852069855</v>
      </c>
      <c r="D14">
        <v>0.37498322129249573</v>
      </c>
      <c r="E14">
        <v>0.30691561102867126</v>
      </c>
      <c r="F14">
        <v>0.46399074792861938</v>
      </c>
      <c r="G14">
        <v>0.41632857918739319</v>
      </c>
      <c r="H14">
        <v>0.43356132507324219</v>
      </c>
      <c r="I14">
        <v>0.37582936882972717</v>
      </c>
      <c r="J14">
        <v>0.28191676735877991</v>
      </c>
    </row>
    <row r="15" spans="1:10" x14ac:dyDescent="0.3">
      <c r="A15" t="s">
        <v>92</v>
      </c>
      <c r="B15" t="s">
        <v>631</v>
      </c>
      <c r="C15">
        <v>0.23641574382781982</v>
      </c>
      <c r="D15">
        <v>0.41057685017585754</v>
      </c>
      <c r="E15">
        <v>0.33613696694374084</v>
      </c>
      <c r="F15">
        <v>0.49552047252655029</v>
      </c>
      <c r="G15">
        <v>0.34511145949363708</v>
      </c>
      <c r="H15">
        <v>0.46297091245651245</v>
      </c>
      <c r="I15">
        <v>0.34938079118728638</v>
      </c>
      <c r="J15">
        <v>0.25162479281425476</v>
      </c>
    </row>
    <row r="16" spans="1:10" x14ac:dyDescent="0.3">
      <c r="A16" t="s">
        <v>92</v>
      </c>
      <c r="B16" t="s">
        <v>632</v>
      </c>
      <c r="C16">
        <v>0.16208851337432861</v>
      </c>
      <c r="D16">
        <v>0.47985145449638367</v>
      </c>
      <c r="E16">
        <v>0.24361567199230194</v>
      </c>
      <c r="G16">
        <v>0.33851897716522217</v>
      </c>
      <c r="H16">
        <v>0.53191691637039185</v>
      </c>
      <c r="I16">
        <v>0.2666301429271698</v>
      </c>
      <c r="J16">
        <v>0.2229219377040863</v>
      </c>
    </row>
    <row r="17" spans="1:10" x14ac:dyDescent="0.3">
      <c r="A17" t="s">
        <v>93</v>
      </c>
      <c r="B17" t="s">
        <v>625</v>
      </c>
      <c r="C17">
        <v>0.22180956602096558</v>
      </c>
      <c r="D17">
        <v>0.31899550557136536</v>
      </c>
      <c r="E17">
        <v>0.31231939792633057</v>
      </c>
      <c r="F17">
        <v>0.49893060326576233</v>
      </c>
      <c r="G17">
        <v>0.37965771555900574</v>
      </c>
      <c r="H17">
        <v>0.39814740419387817</v>
      </c>
      <c r="I17">
        <v>0.36788943409919739</v>
      </c>
      <c r="J17">
        <v>0.25541871786117554</v>
      </c>
    </row>
    <row r="18" spans="1:10" x14ac:dyDescent="0.3">
      <c r="A18" t="s">
        <v>93</v>
      </c>
      <c r="B18" t="s">
        <v>626</v>
      </c>
      <c r="C18">
        <v>0.19371747970581055</v>
      </c>
      <c r="D18">
        <v>0.37593564391136169</v>
      </c>
      <c r="E18">
        <v>0.29427677392959595</v>
      </c>
      <c r="F18">
        <v>0.49413305521011353</v>
      </c>
      <c r="G18">
        <v>0.36731728911399841</v>
      </c>
      <c r="H18">
        <v>0.45876792073249817</v>
      </c>
      <c r="I18">
        <v>0.31248658895492554</v>
      </c>
      <c r="J18">
        <v>0.25066784024238586</v>
      </c>
    </row>
    <row r="19" spans="1:10" x14ac:dyDescent="0.3">
      <c r="A19" t="s">
        <v>93</v>
      </c>
      <c r="B19" t="s">
        <v>628</v>
      </c>
      <c r="C19">
        <v>0.20470888912677765</v>
      </c>
      <c r="D19">
        <v>0.4636853039264679</v>
      </c>
      <c r="E19">
        <v>0.27755469083786011</v>
      </c>
      <c r="F19">
        <v>0.43676003813743591</v>
      </c>
      <c r="G19">
        <v>0.35423561930656433</v>
      </c>
      <c r="H19">
        <v>0.5014568567276001</v>
      </c>
      <c r="I19">
        <v>0.38100564479827881</v>
      </c>
      <c r="J19">
        <v>0.29664430022239685</v>
      </c>
    </row>
    <row r="20" spans="1:10" x14ac:dyDescent="0.3">
      <c r="A20" t="s">
        <v>94</v>
      </c>
      <c r="B20" t="s">
        <v>625</v>
      </c>
      <c r="C20">
        <v>0.19747732579708099</v>
      </c>
      <c r="D20">
        <v>0.29613476991653442</v>
      </c>
      <c r="E20">
        <v>0.28492176532745361</v>
      </c>
      <c r="F20">
        <v>0.46732306480407715</v>
      </c>
      <c r="G20">
        <v>0.38829225301742554</v>
      </c>
      <c r="H20">
        <v>0.38565778732299805</v>
      </c>
      <c r="I20">
        <v>0.36669573187828064</v>
      </c>
      <c r="J20">
        <v>0.27525842189788818</v>
      </c>
    </row>
    <row r="21" spans="1:10" x14ac:dyDescent="0.3">
      <c r="A21" t="s">
        <v>94</v>
      </c>
      <c r="B21" t="s">
        <v>626</v>
      </c>
      <c r="C21">
        <v>0.23641027510166168</v>
      </c>
      <c r="D21">
        <v>0.4130878746509552</v>
      </c>
      <c r="E21">
        <v>0.33809390664100647</v>
      </c>
      <c r="F21">
        <v>0.49980971217155457</v>
      </c>
      <c r="G21">
        <v>0.3575884997844696</v>
      </c>
      <c r="H21">
        <v>0.45542773604393005</v>
      </c>
      <c r="I21">
        <v>0.34196212887763977</v>
      </c>
      <c r="J21">
        <v>0.24086563289165497</v>
      </c>
    </row>
    <row r="22" spans="1:10" x14ac:dyDescent="0.3">
      <c r="A22" t="s">
        <v>94</v>
      </c>
      <c r="B22" t="s">
        <v>628</v>
      </c>
      <c r="C22">
        <v>0.170331209897995</v>
      </c>
      <c r="D22">
        <v>0.44193500280380249</v>
      </c>
      <c r="E22">
        <v>0.24442988634109497</v>
      </c>
      <c r="F22">
        <v>0.47769400477409363</v>
      </c>
      <c r="G22">
        <v>0.33627688884735107</v>
      </c>
      <c r="H22">
        <v>0.53806906938552856</v>
      </c>
      <c r="I22">
        <v>0.26968622207641602</v>
      </c>
      <c r="J22">
        <v>0.22254382073879242</v>
      </c>
    </row>
    <row r="23" spans="1:10" x14ac:dyDescent="0.3">
      <c r="A23" t="s">
        <v>96</v>
      </c>
      <c r="B23" t="s">
        <v>608</v>
      </c>
      <c r="G23">
        <v>0.33209332823753357</v>
      </c>
      <c r="H23">
        <v>0.19213144481182098</v>
      </c>
      <c r="I23">
        <v>0.14646297693252563</v>
      </c>
      <c r="J23">
        <v>0.13656520843505859</v>
      </c>
    </row>
    <row r="24" spans="1:10" x14ac:dyDescent="0.3">
      <c r="A24" t="s">
        <v>96</v>
      </c>
      <c r="B24" t="s">
        <v>604</v>
      </c>
      <c r="C24">
        <v>0.23650343716144562</v>
      </c>
      <c r="D24">
        <v>0.17854149639606476</v>
      </c>
      <c r="E24">
        <v>0.17961016297340393</v>
      </c>
      <c r="F24">
        <v>0.34396207332611084</v>
      </c>
      <c r="G24">
        <v>0.37462538480758667</v>
      </c>
      <c r="H24">
        <v>0.49160242080688477</v>
      </c>
      <c r="I24">
        <v>0.25047942996025085</v>
      </c>
      <c r="J24">
        <v>0.1805747002363205</v>
      </c>
    </row>
    <row r="25" spans="1:10" x14ac:dyDescent="0.3">
      <c r="A25" t="s">
        <v>96</v>
      </c>
      <c r="B25" t="s">
        <v>603</v>
      </c>
      <c r="C25">
        <v>0.20685423910617828</v>
      </c>
      <c r="D25">
        <v>0.38946467638015747</v>
      </c>
      <c r="E25">
        <v>0.32284200191497803</v>
      </c>
      <c r="F25">
        <v>0.48850393295288086</v>
      </c>
      <c r="G25">
        <v>0.37186712026596069</v>
      </c>
      <c r="H25">
        <v>0.42860275506973267</v>
      </c>
      <c r="I25">
        <v>0.35799062252044678</v>
      </c>
      <c r="J25">
        <v>0.26479426026344299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I26"/>
  <sheetViews>
    <sheetView zoomScale="85" zoomScaleNormal="85" zoomScalePageLayoutView="85" workbookViewId="0">
      <selection sqref="A1:I1"/>
    </sheetView>
  </sheetViews>
  <sheetFormatPr baseColWidth="10" defaultColWidth="8.6640625" defaultRowHeight="14.4" x14ac:dyDescent="0.3"/>
  <cols>
    <col min="1" max="1" width="12.6640625" customWidth="1"/>
  </cols>
  <sheetData>
    <row r="1" spans="1:9" ht="40.799999999999997" customHeight="1" x14ac:dyDescent="0.4">
      <c r="A1" s="91" t="s">
        <v>662</v>
      </c>
      <c r="B1" s="91"/>
      <c r="C1" s="91"/>
      <c r="D1" s="91"/>
      <c r="E1" s="91"/>
      <c r="F1" s="91"/>
      <c r="G1" s="91"/>
      <c r="H1" s="91"/>
      <c r="I1" s="91"/>
    </row>
    <row r="26" spans="1:9" ht="93.6" customHeight="1" x14ac:dyDescent="0.3">
      <c r="A26" s="92" t="s">
        <v>669</v>
      </c>
      <c r="B26" s="92"/>
      <c r="C26" s="92"/>
      <c r="D26" s="92"/>
      <c r="E26" s="92"/>
      <c r="F26" s="92"/>
      <c r="G26" s="92"/>
      <c r="H26" s="92"/>
      <c r="I26" s="92"/>
    </row>
  </sheetData>
  <mergeCells count="2">
    <mergeCell ref="A1:I1"/>
    <mergeCell ref="A26:I26"/>
  </mergeCells>
  <pageMargins left="0.7" right="0.7" top="0.75" bottom="0.75" header="0.3" footer="0.3"/>
  <pageSetup paperSize="9" orientation="landscape" r:id="rId1"/>
  <drawing r:id="rId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25"/>
  <sheetViews>
    <sheetView topLeftCell="A2" workbookViewId="0"/>
  </sheetViews>
  <sheetFormatPr baseColWidth="10" defaultColWidth="8.6640625" defaultRowHeight="14.4" x14ac:dyDescent="0.3"/>
  <sheetData>
    <row r="1" spans="1:10" x14ac:dyDescent="0.3">
      <c r="A1" t="s">
        <v>89</v>
      </c>
      <c r="B1" t="s">
        <v>95</v>
      </c>
      <c r="C1" t="s">
        <v>7</v>
      </c>
      <c r="D1" t="s">
        <v>8</v>
      </c>
      <c r="E1" t="s">
        <v>9</v>
      </c>
      <c r="F1" t="s">
        <v>10</v>
      </c>
      <c r="G1" t="s">
        <v>11</v>
      </c>
      <c r="H1" t="s">
        <v>12</v>
      </c>
      <c r="I1" t="s">
        <v>13</v>
      </c>
      <c r="J1" t="s">
        <v>14</v>
      </c>
    </row>
    <row r="2" spans="1:10" x14ac:dyDescent="0.3">
      <c r="A2" t="s">
        <v>90</v>
      </c>
      <c r="B2" t="s">
        <v>593</v>
      </c>
      <c r="C2">
        <v>0.12672241032123566</v>
      </c>
      <c r="D2">
        <v>0</v>
      </c>
      <c r="E2">
        <v>4.5641548931598663E-3</v>
      </c>
      <c r="F2">
        <v>3.3058561384677887E-2</v>
      </c>
      <c r="G2">
        <v>8.1455454230308533E-2</v>
      </c>
      <c r="H2">
        <v>0</v>
      </c>
      <c r="I2">
        <v>0.14243499934673309</v>
      </c>
      <c r="J2">
        <v>0.18043023347854614</v>
      </c>
    </row>
    <row r="3" spans="1:10" x14ac:dyDescent="0.3">
      <c r="A3" t="s">
        <v>90</v>
      </c>
      <c r="B3" t="s">
        <v>586</v>
      </c>
      <c r="C3">
        <v>0.1167697012424469</v>
      </c>
      <c r="D3">
        <v>0</v>
      </c>
      <c r="E3">
        <v>7.9270444810390472E-2</v>
      </c>
      <c r="F3">
        <v>0.14088238775730133</v>
      </c>
      <c r="G3">
        <v>9.8568052053451538E-2</v>
      </c>
      <c r="H3">
        <v>0</v>
      </c>
      <c r="I3">
        <v>4.6313676983118057E-2</v>
      </c>
      <c r="J3">
        <v>0.13831102848052979</v>
      </c>
    </row>
    <row r="4" spans="1:10" x14ac:dyDescent="0.3">
      <c r="A4" t="s">
        <v>90</v>
      </c>
      <c r="B4" t="s">
        <v>592</v>
      </c>
      <c r="C4">
        <v>0.2836921215057373</v>
      </c>
      <c r="D4">
        <v>0</v>
      </c>
      <c r="E4">
        <v>7.6523283496499062E-3</v>
      </c>
      <c r="F4">
        <v>9.3799293041229248E-2</v>
      </c>
      <c r="G4">
        <v>0.49046969413757324</v>
      </c>
      <c r="H4">
        <v>0</v>
      </c>
      <c r="I4">
        <v>0.10848131030797958</v>
      </c>
      <c r="J4">
        <v>0.15908260643482208</v>
      </c>
    </row>
    <row r="5" spans="1:10" x14ac:dyDescent="0.3">
      <c r="A5" t="s">
        <v>90</v>
      </c>
      <c r="B5" t="s">
        <v>589</v>
      </c>
      <c r="C5">
        <v>0.22005839645862579</v>
      </c>
      <c r="D5">
        <v>0</v>
      </c>
      <c r="E5">
        <v>6.1809312552213669E-2</v>
      </c>
      <c r="F5">
        <v>5.9721451252698898E-3</v>
      </c>
      <c r="G5">
        <v>0.11579769104719162</v>
      </c>
      <c r="H5">
        <v>0</v>
      </c>
      <c r="I5">
        <v>3.0324554536491632E-3</v>
      </c>
      <c r="J5">
        <v>6.1913475394248962E-2</v>
      </c>
    </row>
    <row r="6" spans="1:10" x14ac:dyDescent="0.3">
      <c r="A6" t="s">
        <v>90</v>
      </c>
      <c r="B6" t="s">
        <v>590</v>
      </c>
      <c r="C6">
        <v>8.1063605844974518E-2</v>
      </c>
      <c r="D6">
        <v>0</v>
      </c>
      <c r="E6">
        <v>5.1217276602983475E-2</v>
      </c>
      <c r="F6">
        <v>0</v>
      </c>
      <c r="G6">
        <v>0.17897185683250427</v>
      </c>
      <c r="H6">
        <v>0</v>
      </c>
      <c r="I6">
        <v>0</v>
      </c>
      <c r="J6">
        <v>5.4424185305833817E-2</v>
      </c>
    </row>
    <row r="7" spans="1:10" x14ac:dyDescent="0.3">
      <c r="A7" t="s">
        <v>90</v>
      </c>
      <c r="B7" t="s">
        <v>63</v>
      </c>
      <c r="C7">
        <v>1.0886860080063343E-2</v>
      </c>
      <c r="D7">
        <v>0</v>
      </c>
      <c r="E7">
        <v>0</v>
      </c>
      <c r="F7">
        <v>8.7229283526539803E-3</v>
      </c>
      <c r="G7">
        <v>2.4208344984799623E-3</v>
      </c>
      <c r="H7">
        <v>0</v>
      </c>
      <c r="I7">
        <v>4.0008533746004105E-2</v>
      </c>
      <c r="J7">
        <v>8.1138759851455688E-2</v>
      </c>
    </row>
    <row r="8" spans="1:10" x14ac:dyDescent="0.3">
      <c r="A8" t="s">
        <v>90</v>
      </c>
      <c r="B8" t="s">
        <v>591</v>
      </c>
      <c r="C8">
        <v>0.33837270736694336</v>
      </c>
      <c r="D8">
        <v>0</v>
      </c>
      <c r="E8">
        <v>5.3739368915557861E-2</v>
      </c>
      <c r="F8">
        <v>4.053015261888504E-3</v>
      </c>
      <c r="G8">
        <v>0.17533332109451294</v>
      </c>
      <c r="H8">
        <v>0</v>
      </c>
      <c r="I8">
        <v>9.3520749360322952E-3</v>
      </c>
      <c r="J8">
        <v>0.11160855740308762</v>
      </c>
    </row>
    <row r="9" spans="1:10" x14ac:dyDescent="0.3">
      <c r="A9" t="s">
        <v>91</v>
      </c>
      <c r="B9" t="s">
        <v>574</v>
      </c>
      <c r="C9">
        <v>0.28121072053909302</v>
      </c>
      <c r="D9">
        <v>0</v>
      </c>
      <c r="E9">
        <v>0</v>
      </c>
      <c r="F9">
        <v>0.13789369165897369</v>
      </c>
      <c r="G9">
        <v>0.32418879866600037</v>
      </c>
      <c r="H9">
        <v>0</v>
      </c>
      <c r="I9">
        <v>0.22174781560897827</v>
      </c>
      <c r="J9">
        <v>0.22531479597091675</v>
      </c>
    </row>
    <row r="10" spans="1:10" x14ac:dyDescent="0.3">
      <c r="A10" t="s">
        <v>91</v>
      </c>
      <c r="B10" t="s">
        <v>46</v>
      </c>
      <c r="C10">
        <v>0.15191434323787689</v>
      </c>
      <c r="D10">
        <v>0</v>
      </c>
      <c r="E10">
        <v>3.6309141665697098E-2</v>
      </c>
      <c r="F10">
        <v>0.18536765873432159</v>
      </c>
      <c r="G10">
        <v>0.32397916913032532</v>
      </c>
      <c r="H10">
        <v>0</v>
      </c>
      <c r="I10">
        <v>5.8958683162927628E-2</v>
      </c>
      <c r="J10">
        <v>0.13902141153812408</v>
      </c>
    </row>
    <row r="11" spans="1:10" x14ac:dyDescent="0.3">
      <c r="A11" t="s">
        <v>91</v>
      </c>
      <c r="B11" t="s">
        <v>573</v>
      </c>
      <c r="C11">
        <v>0.17517882585525513</v>
      </c>
      <c r="D11">
        <v>0</v>
      </c>
      <c r="E11">
        <v>5.7352155447006226E-2</v>
      </c>
      <c r="F11">
        <v>0</v>
      </c>
      <c r="G11">
        <v>0.12123613059520721</v>
      </c>
      <c r="H11">
        <v>0</v>
      </c>
      <c r="I11">
        <v>2.1413550712168217E-3</v>
      </c>
      <c r="J11">
        <v>5.5118948221206665E-2</v>
      </c>
    </row>
    <row r="12" spans="1:10" x14ac:dyDescent="0.3">
      <c r="A12" t="s">
        <v>91</v>
      </c>
      <c r="B12" t="s">
        <v>47</v>
      </c>
      <c r="C12">
        <v>0.23219265043735504</v>
      </c>
      <c r="D12">
        <v>0</v>
      </c>
      <c r="E12">
        <v>2.8370652347803116E-2</v>
      </c>
      <c r="F12">
        <v>1.2914197286590934E-3</v>
      </c>
      <c r="G12">
        <v>0.12316159158945084</v>
      </c>
      <c r="H12">
        <v>0</v>
      </c>
      <c r="I12">
        <v>3.0499633401632309E-2</v>
      </c>
      <c r="J12">
        <v>0.10676699131727219</v>
      </c>
    </row>
    <row r="13" spans="1:10" x14ac:dyDescent="0.3">
      <c r="A13" t="s">
        <v>92</v>
      </c>
      <c r="B13" t="s">
        <v>629</v>
      </c>
      <c r="C13">
        <v>0.14553944766521454</v>
      </c>
      <c r="D13">
        <v>0</v>
      </c>
      <c r="E13">
        <v>3.7541449069976807E-2</v>
      </c>
      <c r="F13">
        <v>1.7395317554473877E-2</v>
      </c>
      <c r="G13">
        <v>0.1430882066488266</v>
      </c>
      <c r="H13">
        <v>0</v>
      </c>
      <c r="I13">
        <v>8.9673940092325211E-3</v>
      </c>
      <c r="J13">
        <v>5.0556018948554993E-2</v>
      </c>
    </row>
    <row r="14" spans="1:10" x14ac:dyDescent="0.3">
      <c r="A14" t="s">
        <v>92</v>
      </c>
      <c r="B14" t="s">
        <v>630</v>
      </c>
      <c r="C14">
        <v>0.1820027083158493</v>
      </c>
      <c r="D14">
        <v>0</v>
      </c>
      <c r="E14">
        <v>4.2021811008453369E-2</v>
      </c>
      <c r="F14">
        <v>2.1355597302317619E-2</v>
      </c>
      <c r="G14">
        <v>0.10758974403142929</v>
      </c>
      <c r="H14">
        <v>0</v>
      </c>
      <c r="I14">
        <v>2.5857251137495041E-2</v>
      </c>
      <c r="J14">
        <v>9.4640687108039856E-2</v>
      </c>
    </row>
    <row r="15" spans="1:10" x14ac:dyDescent="0.3">
      <c r="A15" t="s">
        <v>92</v>
      </c>
      <c r="B15" t="s">
        <v>631</v>
      </c>
      <c r="C15">
        <v>0.23778450489044189</v>
      </c>
      <c r="D15">
        <v>0</v>
      </c>
      <c r="E15">
        <v>5.1498916000127792E-2</v>
      </c>
      <c r="F15">
        <v>2.5706082582473755E-2</v>
      </c>
      <c r="G15">
        <v>0.19621409475803375</v>
      </c>
      <c r="H15">
        <v>0</v>
      </c>
      <c r="I15">
        <v>3.8181375712156296E-2</v>
      </c>
      <c r="J15">
        <v>0.10562718659639359</v>
      </c>
    </row>
    <row r="16" spans="1:10" x14ac:dyDescent="0.3">
      <c r="A16" t="s">
        <v>92</v>
      </c>
      <c r="B16" t="s">
        <v>632</v>
      </c>
      <c r="C16">
        <v>0.23961664736270905</v>
      </c>
      <c r="D16">
        <v>0</v>
      </c>
      <c r="E16">
        <v>3.9413951337337494E-2</v>
      </c>
      <c r="G16">
        <v>0.23081128299236298</v>
      </c>
      <c r="H16">
        <v>0</v>
      </c>
      <c r="I16">
        <v>3.1534168869256973E-2</v>
      </c>
      <c r="J16">
        <v>7.7829629182815552E-2</v>
      </c>
    </row>
    <row r="17" spans="1:10" x14ac:dyDescent="0.3">
      <c r="A17" t="s">
        <v>93</v>
      </c>
      <c r="B17" t="s">
        <v>625</v>
      </c>
      <c r="C17">
        <v>0.16145998239517212</v>
      </c>
      <c r="D17">
        <v>0</v>
      </c>
      <c r="E17">
        <v>4.5606866478919983E-2</v>
      </c>
      <c r="F17">
        <v>1.2476936914026737E-2</v>
      </c>
      <c r="G17">
        <v>0.12915216386318207</v>
      </c>
      <c r="H17">
        <v>0</v>
      </c>
      <c r="I17">
        <v>2.2799551486968994E-2</v>
      </c>
      <c r="J17">
        <v>8.1976257264614105E-2</v>
      </c>
    </row>
    <row r="18" spans="1:10" x14ac:dyDescent="0.3">
      <c r="A18" t="s">
        <v>93</v>
      </c>
      <c r="B18" t="s">
        <v>626</v>
      </c>
      <c r="C18">
        <v>0.21996694803237915</v>
      </c>
      <c r="D18">
        <v>0</v>
      </c>
      <c r="E18">
        <v>4.8526674509048462E-2</v>
      </c>
      <c r="F18">
        <v>2.9335213825106621E-2</v>
      </c>
      <c r="G18">
        <v>0.18387936055660248</v>
      </c>
      <c r="H18">
        <v>0</v>
      </c>
      <c r="I18">
        <v>3.8420539349317551E-2</v>
      </c>
      <c r="J18">
        <v>9.6110992133617401E-2</v>
      </c>
    </row>
    <row r="19" spans="1:10" x14ac:dyDescent="0.3">
      <c r="A19" t="s">
        <v>93</v>
      </c>
      <c r="B19" t="s">
        <v>628</v>
      </c>
      <c r="C19">
        <v>0.23870427906513214</v>
      </c>
      <c r="D19">
        <v>0</v>
      </c>
      <c r="E19">
        <v>2.5623923167586327E-2</v>
      </c>
      <c r="F19">
        <v>3.5715080797672272E-2</v>
      </c>
      <c r="G19">
        <v>0.25084245204925537</v>
      </c>
      <c r="H19">
        <v>0</v>
      </c>
      <c r="I19">
        <v>1.1900394223630428E-2</v>
      </c>
      <c r="J19">
        <v>6.9040790200233459E-2</v>
      </c>
    </row>
    <row r="20" spans="1:10" x14ac:dyDescent="0.3">
      <c r="A20" t="s">
        <v>94</v>
      </c>
      <c r="B20" t="s">
        <v>625</v>
      </c>
      <c r="C20">
        <v>0.15275004506111145</v>
      </c>
      <c r="D20">
        <v>0</v>
      </c>
      <c r="E20">
        <v>3.8955319672822952E-2</v>
      </c>
      <c r="F20">
        <v>1.9079567864537239E-2</v>
      </c>
      <c r="G20">
        <v>0.13656464219093323</v>
      </c>
      <c r="H20">
        <v>0</v>
      </c>
      <c r="I20">
        <v>1.7470244318246841E-2</v>
      </c>
      <c r="J20">
        <v>7.8134030103683472E-2</v>
      </c>
    </row>
    <row r="21" spans="1:10" x14ac:dyDescent="0.3">
      <c r="A21" t="s">
        <v>94</v>
      </c>
      <c r="B21" t="s">
        <v>626</v>
      </c>
      <c r="C21">
        <v>0.23362244665622711</v>
      </c>
      <c r="D21">
        <v>0</v>
      </c>
      <c r="E21">
        <v>5.1365237683057785E-2</v>
      </c>
      <c r="F21">
        <v>2.5354659184813499E-2</v>
      </c>
      <c r="G21">
        <v>0.18236394226551056</v>
      </c>
      <c r="H21">
        <v>0</v>
      </c>
      <c r="I21">
        <v>4.0202770382165909E-2</v>
      </c>
      <c r="J21">
        <v>0.10495933890342712</v>
      </c>
    </row>
    <row r="22" spans="1:10" x14ac:dyDescent="0.3">
      <c r="A22" t="s">
        <v>94</v>
      </c>
      <c r="B22" t="s">
        <v>628</v>
      </c>
      <c r="C22">
        <v>0.23449850082397461</v>
      </c>
      <c r="D22">
        <v>0</v>
      </c>
      <c r="E22">
        <v>4.2568977922201157E-2</v>
      </c>
      <c r="F22">
        <v>2.7166640385985374E-2</v>
      </c>
      <c r="G22">
        <v>0.2228432297706604</v>
      </c>
      <c r="H22">
        <v>0</v>
      </c>
      <c r="I22">
        <v>3.1320318579673767E-2</v>
      </c>
      <c r="J22">
        <v>7.8424908220767975E-2</v>
      </c>
    </row>
    <row r="23" spans="1:10" x14ac:dyDescent="0.3">
      <c r="A23" t="s">
        <v>96</v>
      </c>
      <c r="B23" t="s">
        <v>608</v>
      </c>
      <c r="G23">
        <v>2.1535852923989296E-2</v>
      </c>
      <c r="H23">
        <v>0</v>
      </c>
      <c r="I23">
        <v>0</v>
      </c>
      <c r="J23">
        <v>5.275571346282959E-2</v>
      </c>
    </row>
    <row r="24" spans="1:10" x14ac:dyDescent="0.3">
      <c r="A24" t="s">
        <v>96</v>
      </c>
      <c r="B24" t="s">
        <v>604</v>
      </c>
      <c r="C24">
        <v>7.2420164942741394E-2</v>
      </c>
      <c r="D24">
        <v>0</v>
      </c>
      <c r="E24">
        <v>4.2411200702190399E-2</v>
      </c>
      <c r="F24">
        <v>3.8988972082734108E-3</v>
      </c>
      <c r="G24">
        <v>0.1246662437915802</v>
      </c>
      <c r="H24">
        <v>0</v>
      </c>
      <c r="I24">
        <v>1.4298739843070507E-2</v>
      </c>
      <c r="J24">
        <v>3.2718010246753693E-2</v>
      </c>
    </row>
    <row r="25" spans="1:10" x14ac:dyDescent="0.3">
      <c r="A25" t="s">
        <v>96</v>
      </c>
      <c r="B25" t="s">
        <v>603</v>
      </c>
      <c r="C25">
        <v>0.2072107195854187</v>
      </c>
      <c r="D25">
        <v>0</v>
      </c>
      <c r="E25">
        <v>4.4487830251455307E-2</v>
      </c>
      <c r="F25">
        <v>2.3712104186415672E-2</v>
      </c>
      <c r="G25">
        <v>0.17039360105991364</v>
      </c>
      <c r="H25">
        <v>0</v>
      </c>
      <c r="I25">
        <v>2.9464291408658028E-2</v>
      </c>
      <c r="J25">
        <v>9.3324460089206696E-2</v>
      </c>
    </row>
  </sheetData>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25"/>
  <sheetViews>
    <sheetView workbookViewId="0"/>
  </sheetViews>
  <sheetFormatPr baseColWidth="10" defaultColWidth="8.6640625" defaultRowHeight="14.4" x14ac:dyDescent="0.3"/>
  <sheetData>
    <row r="1" spans="1:10" x14ac:dyDescent="0.3">
      <c r="A1" t="s">
        <v>89</v>
      </c>
      <c r="B1" t="s">
        <v>95</v>
      </c>
      <c r="C1" t="s">
        <v>7</v>
      </c>
      <c r="D1" t="s">
        <v>8</v>
      </c>
      <c r="E1" t="s">
        <v>9</v>
      </c>
      <c r="F1" t="s">
        <v>10</v>
      </c>
      <c r="G1" t="s">
        <v>11</v>
      </c>
      <c r="H1" t="s">
        <v>12</v>
      </c>
      <c r="I1" t="s">
        <v>13</v>
      </c>
      <c r="J1" t="s">
        <v>14</v>
      </c>
    </row>
    <row r="2" spans="1:10" x14ac:dyDescent="0.3">
      <c r="A2" t="s">
        <v>90</v>
      </c>
      <c r="B2" t="s">
        <v>593</v>
      </c>
      <c r="C2">
        <v>0</v>
      </c>
      <c r="D2">
        <v>0</v>
      </c>
      <c r="E2">
        <v>7.8597841784358025E-3</v>
      </c>
      <c r="F2">
        <v>1.8815713003277779E-2</v>
      </c>
      <c r="G2">
        <v>0</v>
      </c>
      <c r="H2">
        <v>0</v>
      </c>
      <c r="I2">
        <v>2.3877281695604324E-2</v>
      </c>
      <c r="J2">
        <v>0</v>
      </c>
    </row>
    <row r="3" spans="1:10" x14ac:dyDescent="0.3">
      <c r="A3" t="s">
        <v>90</v>
      </c>
      <c r="B3" t="s">
        <v>586</v>
      </c>
      <c r="C3">
        <v>0</v>
      </c>
      <c r="D3">
        <v>0</v>
      </c>
      <c r="E3">
        <v>0.11633548885583878</v>
      </c>
      <c r="F3">
        <v>1.525382325053215E-2</v>
      </c>
      <c r="G3">
        <v>8.8934982195496559E-3</v>
      </c>
      <c r="H3">
        <v>0.26266440749168396</v>
      </c>
      <c r="I3">
        <v>1.0159963741898537E-2</v>
      </c>
      <c r="J3">
        <v>3.9841186255216599E-2</v>
      </c>
    </row>
    <row r="4" spans="1:10" x14ac:dyDescent="0.3">
      <c r="A4" t="s">
        <v>90</v>
      </c>
      <c r="B4" t="s">
        <v>592</v>
      </c>
      <c r="C4">
        <v>0</v>
      </c>
      <c r="D4">
        <v>0</v>
      </c>
      <c r="E4">
        <v>0</v>
      </c>
      <c r="F4">
        <v>0</v>
      </c>
      <c r="G4">
        <v>9.262764360755682E-4</v>
      </c>
      <c r="H4">
        <v>2.5392638053745031E-3</v>
      </c>
      <c r="I4">
        <v>5.9469123370945454E-3</v>
      </c>
      <c r="J4">
        <v>0</v>
      </c>
    </row>
    <row r="5" spans="1:10" x14ac:dyDescent="0.3">
      <c r="A5" t="s">
        <v>90</v>
      </c>
      <c r="B5" t="s">
        <v>589</v>
      </c>
      <c r="C5">
        <v>0</v>
      </c>
      <c r="D5">
        <v>0</v>
      </c>
      <c r="E5">
        <v>1.3727612094953656E-3</v>
      </c>
      <c r="F5">
        <v>3.4677921794354916E-3</v>
      </c>
      <c r="G5">
        <v>2.9699245933443308E-3</v>
      </c>
      <c r="H5">
        <v>4.6441834419965744E-3</v>
      </c>
      <c r="I5">
        <v>3.3761234953999519E-3</v>
      </c>
      <c r="J5">
        <v>2.3492872714996338E-3</v>
      </c>
    </row>
    <row r="6" spans="1:10" x14ac:dyDescent="0.3">
      <c r="A6" t="s">
        <v>90</v>
      </c>
      <c r="B6" t="s">
        <v>590</v>
      </c>
      <c r="C6">
        <v>0</v>
      </c>
      <c r="D6">
        <v>0</v>
      </c>
      <c r="E6">
        <v>0</v>
      </c>
      <c r="F6">
        <v>0</v>
      </c>
      <c r="G6">
        <v>2.3358613252639771E-3</v>
      </c>
      <c r="H6">
        <v>4.9923700280487537E-3</v>
      </c>
      <c r="I6">
        <v>5.4960516281425953E-3</v>
      </c>
      <c r="J6">
        <v>6.8640159443020821E-3</v>
      </c>
    </row>
    <row r="7" spans="1:10" x14ac:dyDescent="0.3">
      <c r="A7" t="s">
        <v>90</v>
      </c>
      <c r="B7" t="s">
        <v>63</v>
      </c>
      <c r="C7">
        <v>0</v>
      </c>
      <c r="D7">
        <v>0</v>
      </c>
      <c r="E7">
        <v>0</v>
      </c>
      <c r="F7">
        <v>6.3186935149133205E-3</v>
      </c>
      <c r="G7">
        <v>5.3664105944335461E-3</v>
      </c>
      <c r="H7">
        <v>1.2727665016427636E-3</v>
      </c>
      <c r="I7">
        <v>2.6832817122340202E-2</v>
      </c>
      <c r="J7">
        <v>1.3545474037528038E-2</v>
      </c>
    </row>
    <row r="8" spans="1:10" x14ac:dyDescent="0.3">
      <c r="A8" t="s">
        <v>90</v>
      </c>
      <c r="B8" t="s">
        <v>591</v>
      </c>
      <c r="C8">
        <v>0</v>
      </c>
      <c r="D8">
        <v>0</v>
      </c>
      <c r="E8">
        <v>0.26445138454437256</v>
      </c>
      <c r="F8">
        <v>0.26193821430206299</v>
      </c>
      <c r="G8">
        <v>0.30002951622009277</v>
      </c>
      <c r="H8">
        <v>0.38801205158233643</v>
      </c>
      <c r="I8">
        <v>0.36194378137588501</v>
      </c>
      <c r="J8">
        <v>0.17167390882968903</v>
      </c>
    </row>
    <row r="9" spans="1:10" x14ac:dyDescent="0.3">
      <c r="A9" t="s">
        <v>91</v>
      </c>
      <c r="B9" t="s">
        <v>574</v>
      </c>
      <c r="C9">
        <v>0</v>
      </c>
      <c r="D9">
        <v>0</v>
      </c>
      <c r="E9">
        <v>0</v>
      </c>
      <c r="F9">
        <v>0</v>
      </c>
      <c r="G9">
        <v>0</v>
      </c>
      <c r="H9">
        <v>0</v>
      </c>
      <c r="I9">
        <v>4.4275657273828983E-3</v>
      </c>
      <c r="J9">
        <v>0</v>
      </c>
    </row>
    <row r="10" spans="1:10" x14ac:dyDescent="0.3">
      <c r="A10" t="s">
        <v>91</v>
      </c>
      <c r="B10" t="s">
        <v>46</v>
      </c>
      <c r="C10">
        <v>0</v>
      </c>
      <c r="D10">
        <v>0</v>
      </c>
      <c r="E10">
        <v>0</v>
      </c>
      <c r="F10">
        <v>0</v>
      </c>
      <c r="G10">
        <v>0</v>
      </c>
      <c r="H10">
        <v>1.0395847260951996E-2</v>
      </c>
      <c r="I10">
        <v>9.5536401495337486E-3</v>
      </c>
      <c r="J10">
        <v>0</v>
      </c>
    </row>
    <row r="11" spans="1:10" x14ac:dyDescent="0.3">
      <c r="A11" t="s">
        <v>91</v>
      </c>
      <c r="B11" t="s">
        <v>573</v>
      </c>
      <c r="C11">
        <v>0</v>
      </c>
      <c r="D11">
        <v>0</v>
      </c>
      <c r="E11">
        <v>0</v>
      </c>
      <c r="F11">
        <v>3.4473041887395084E-4</v>
      </c>
      <c r="G11">
        <v>0</v>
      </c>
      <c r="H11">
        <v>2.0823082013521343E-4</v>
      </c>
      <c r="I11">
        <v>2.6109875179827213E-3</v>
      </c>
      <c r="J11">
        <v>5.1358691416680813E-4</v>
      </c>
    </row>
    <row r="12" spans="1:10" x14ac:dyDescent="0.3">
      <c r="A12" t="s">
        <v>91</v>
      </c>
      <c r="B12" t="s">
        <v>47</v>
      </c>
      <c r="C12">
        <v>0</v>
      </c>
      <c r="D12">
        <v>0</v>
      </c>
      <c r="E12">
        <v>0.15830972790718079</v>
      </c>
      <c r="F12">
        <v>0.15069861710071564</v>
      </c>
      <c r="G12">
        <v>0.15796783566474915</v>
      </c>
      <c r="H12">
        <v>0.31376966834068298</v>
      </c>
      <c r="I12">
        <v>0.23036126792430878</v>
      </c>
      <c r="J12">
        <v>0.12601745128631592</v>
      </c>
    </row>
    <row r="13" spans="1:10" x14ac:dyDescent="0.3">
      <c r="A13" t="s">
        <v>92</v>
      </c>
      <c r="B13" t="s">
        <v>629</v>
      </c>
      <c r="C13">
        <v>0</v>
      </c>
      <c r="D13">
        <v>0</v>
      </c>
      <c r="E13">
        <v>1.9605005159974098E-2</v>
      </c>
      <c r="F13">
        <v>1.0178552940487862E-2</v>
      </c>
      <c r="G13">
        <v>1.9435588270425797E-2</v>
      </c>
      <c r="H13">
        <v>5.2550680935382843E-2</v>
      </c>
      <c r="I13">
        <v>2.1454546600580215E-2</v>
      </c>
      <c r="J13">
        <v>1.8824517726898193E-2</v>
      </c>
    </row>
    <row r="14" spans="1:10" x14ac:dyDescent="0.3">
      <c r="A14" t="s">
        <v>92</v>
      </c>
      <c r="B14" t="s">
        <v>630</v>
      </c>
      <c r="C14">
        <v>0</v>
      </c>
      <c r="D14">
        <v>0</v>
      </c>
      <c r="E14">
        <v>2.3305974900722504E-2</v>
      </c>
      <c r="F14">
        <v>1.4152479358017445E-2</v>
      </c>
      <c r="G14">
        <v>3.0656628310680389E-2</v>
      </c>
      <c r="H14">
        <v>5.5007647722959518E-2</v>
      </c>
      <c r="I14">
        <v>3.9094842970371246E-2</v>
      </c>
      <c r="J14">
        <v>1.9797343760728836E-2</v>
      </c>
    </row>
    <row r="15" spans="1:10" x14ac:dyDescent="0.3">
      <c r="A15" t="s">
        <v>92</v>
      </c>
      <c r="B15" t="s">
        <v>631</v>
      </c>
      <c r="C15">
        <v>0</v>
      </c>
      <c r="D15">
        <v>0</v>
      </c>
      <c r="E15">
        <v>4.153008759021759E-2</v>
      </c>
      <c r="F15">
        <v>6.1183802783489227E-2</v>
      </c>
      <c r="G15">
        <v>4.3127268552780151E-2</v>
      </c>
      <c r="H15">
        <v>9.3042001128196716E-2</v>
      </c>
      <c r="I15">
        <v>6.8218305706977844E-2</v>
      </c>
      <c r="J15">
        <v>4.1891545057296753E-2</v>
      </c>
    </row>
    <row r="16" spans="1:10" x14ac:dyDescent="0.3">
      <c r="A16" t="s">
        <v>92</v>
      </c>
      <c r="B16" t="s">
        <v>632</v>
      </c>
      <c r="C16">
        <v>0</v>
      </c>
      <c r="D16">
        <v>0</v>
      </c>
      <c r="E16">
        <v>0.12818793952465057</v>
      </c>
      <c r="G16">
        <v>5.2170291543006897E-2</v>
      </c>
      <c r="H16">
        <v>0.11282619833946228</v>
      </c>
      <c r="I16">
        <v>0.1021060049533844</v>
      </c>
      <c r="J16">
        <v>4.4646650552749634E-2</v>
      </c>
    </row>
    <row r="17" spans="1:10" x14ac:dyDescent="0.3">
      <c r="A17" t="s">
        <v>93</v>
      </c>
      <c r="B17" t="s">
        <v>625</v>
      </c>
      <c r="C17">
        <v>0</v>
      </c>
      <c r="D17">
        <v>0</v>
      </c>
      <c r="E17">
        <v>1.3993663713335991E-2</v>
      </c>
      <c r="F17">
        <v>1.1204654350876808E-2</v>
      </c>
      <c r="G17">
        <v>3.3629115670919418E-2</v>
      </c>
      <c r="H17">
        <v>6.0797065496444702E-2</v>
      </c>
      <c r="I17">
        <v>5.4509866982698441E-2</v>
      </c>
      <c r="J17">
        <v>3.2448474317789078E-2</v>
      </c>
    </row>
    <row r="18" spans="1:10" x14ac:dyDescent="0.3">
      <c r="A18" t="s">
        <v>93</v>
      </c>
      <c r="B18" t="s">
        <v>626</v>
      </c>
      <c r="C18">
        <v>0</v>
      </c>
      <c r="D18">
        <v>0</v>
      </c>
      <c r="E18">
        <v>5.5918015539646149E-2</v>
      </c>
      <c r="F18">
        <v>4.4143140316009521E-2</v>
      </c>
      <c r="G18">
        <v>2.9939893633127213E-2</v>
      </c>
      <c r="H18">
        <v>7.1792654693126678E-2</v>
      </c>
      <c r="I18">
        <v>5.1441807299852371E-2</v>
      </c>
      <c r="J18">
        <v>3.4643907099962234E-2</v>
      </c>
    </row>
    <row r="19" spans="1:10" x14ac:dyDescent="0.3">
      <c r="A19" t="s">
        <v>93</v>
      </c>
      <c r="B19" t="s">
        <v>628</v>
      </c>
      <c r="C19">
        <v>0</v>
      </c>
      <c r="D19">
        <v>0</v>
      </c>
      <c r="E19">
        <v>9.3810796737670898E-2</v>
      </c>
      <c r="F19">
        <v>0.15555559098720551</v>
      </c>
      <c r="G19">
        <v>3.3809352666139603E-2</v>
      </c>
      <c r="H19">
        <v>6.7216433584690094E-2</v>
      </c>
      <c r="I19">
        <v>6.1819568276405334E-2</v>
      </c>
      <c r="J19">
        <v>3.1756814569234848E-2</v>
      </c>
    </row>
    <row r="20" spans="1:10" x14ac:dyDescent="0.3">
      <c r="A20" t="s">
        <v>94</v>
      </c>
      <c r="B20" t="s">
        <v>625</v>
      </c>
      <c r="C20">
        <v>0</v>
      </c>
      <c r="D20">
        <v>0</v>
      </c>
      <c r="E20">
        <v>2.0873630419373512E-2</v>
      </c>
      <c r="F20">
        <v>1.1973355896770954E-2</v>
      </c>
      <c r="G20">
        <v>2.1497683599591255E-2</v>
      </c>
      <c r="H20">
        <v>5.4073195904493332E-2</v>
      </c>
      <c r="I20">
        <v>2.9759844765067101E-2</v>
      </c>
      <c r="J20">
        <v>2.4362498894333839E-2</v>
      </c>
    </row>
    <row r="21" spans="1:10" x14ac:dyDescent="0.3">
      <c r="A21" t="s">
        <v>94</v>
      </c>
      <c r="B21" t="s">
        <v>626</v>
      </c>
      <c r="C21">
        <v>0</v>
      </c>
      <c r="D21">
        <v>0</v>
      </c>
      <c r="E21">
        <v>4.0833719074726105E-2</v>
      </c>
      <c r="F21">
        <v>5.3257521241903305E-2</v>
      </c>
      <c r="G21">
        <v>4.0940385311841965E-2</v>
      </c>
      <c r="H21">
        <v>9.555322676897049E-2</v>
      </c>
      <c r="I21">
        <v>7.3268063366413116E-2</v>
      </c>
      <c r="J21">
        <v>4.1580233722925186E-2</v>
      </c>
    </row>
    <row r="22" spans="1:10" x14ac:dyDescent="0.3">
      <c r="A22" t="s">
        <v>94</v>
      </c>
      <c r="B22" t="s">
        <v>628</v>
      </c>
      <c r="C22">
        <v>0</v>
      </c>
      <c r="D22">
        <v>0</v>
      </c>
      <c r="E22">
        <v>0.12055720388889313</v>
      </c>
      <c r="F22">
        <v>9.4126276671886444E-2</v>
      </c>
      <c r="G22">
        <v>5.1370218396186829E-2</v>
      </c>
      <c r="H22">
        <v>9.5526807010173798E-2</v>
      </c>
      <c r="I22">
        <v>9.9934495985507965E-2</v>
      </c>
      <c r="J22">
        <v>4.490400105714798E-2</v>
      </c>
    </row>
    <row r="23" spans="1:10" x14ac:dyDescent="0.3">
      <c r="A23" t="s">
        <v>96</v>
      </c>
      <c r="B23" t="s">
        <v>608</v>
      </c>
      <c r="G23">
        <v>5.5983263999223709E-2</v>
      </c>
      <c r="H23">
        <v>0</v>
      </c>
      <c r="I23">
        <v>7.1959388442337513E-3</v>
      </c>
      <c r="J23">
        <v>1.8246328458189964E-2</v>
      </c>
    </row>
    <row r="24" spans="1:10" x14ac:dyDescent="0.3">
      <c r="A24" t="s">
        <v>96</v>
      </c>
      <c r="B24" t="s">
        <v>604</v>
      </c>
      <c r="C24">
        <v>0</v>
      </c>
      <c r="D24">
        <v>0</v>
      </c>
      <c r="E24">
        <v>3.2746747136116028E-2</v>
      </c>
      <c r="F24">
        <v>4.6776067465543747E-2</v>
      </c>
      <c r="G24">
        <v>1.5579009428620338E-2</v>
      </c>
      <c r="H24">
        <v>7.5728623196482658E-3</v>
      </c>
      <c r="I24">
        <v>5.7331450283527374E-2</v>
      </c>
      <c r="J24">
        <v>2.7852931991219521E-2</v>
      </c>
    </row>
    <row r="25" spans="1:10" x14ac:dyDescent="0.3">
      <c r="A25" t="s">
        <v>96</v>
      </c>
      <c r="B25" t="s">
        <v>603</v>
      </c>
      <c r="C25">
        <v>0</v>
      </c>
      <c r="D25">
        <v>0</v>
      </c>
      <c r="E25">
        <v>3.946729376912117E-2</v>
      </c>
      <c r="F25">
        <v>3.5290911793708801E-2</v>
      </c>
      <c r="G25">
        <v>3.248915821313858E-2</v>
      </c>
      <c r="H25">
        <v>7.842901349067688E-2</v>
      </c>
      <c r="I25">
        <v>5.5380694568157196E-2</v>
      </c>
      <c r="J25">
        <v>3.3979456871747971E-2</v>
      </c>
    </row>
  </sheetData>
  <pageMargins left="0.7" right="0.7" top="0.75" bottom="0.75" header="0.3" footer="0.3"/>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25"/>
  <sheetViews>
    <sheetView topLeftCell="A10" workbookViewId="0"/>
  </sheetViews>
  <sheetFormatPr baseColWidth="10" defaultColWidth="8.6640625" defaultRowHeight="14.4" x14ac:dyDescent="0.3"/>
  <sheetData>
    <row r="1" spans="1:10" x14ac:dyDescent="0.3">
      <c r="A1" t="s">
        <v>89</v>
      </c>
      <c r="B1" t="s">
        <v>95</v>
      </c>
      <c r="C1" t="s">
        <v>7</v>
      </c>
      <c r="D1" t="s">
        <v>8</v>
      </c>
      <c r="E1" t="s">
        <v>9</v>
      </c>
      <c r="F1" t="s">
        <v>10</v>
      </c>
      <c r="G1" t="s">
        <v>11</v>
      </c>
      <c r="H1" t="s">
        <v>12</v>
      </c>
      <c r="I1" t="s">
        <v>13</v>
      </c>
      <c r="J1" t="s">
        <v>14</v>
      </c>
    </row>
    <row r="2" spans="1:10" x14ac:dyDescent="0.3">
      <c r="A2" t="s">
        <v>90</v>
      </c>
      <c r="B2" t="s">
        <v>593</v>
      </c>
      <c r="C2">
        <v>0</v>
      </c>
      <c r="D2">
        <v>0</v>
      </c>
      <c r="E2">
        <v>0</v>
      </c>
      <c r="F2">
        <v>0</v>
      </c>
      <c r="G2">
        <v>0</v>
      </c>
      <c r="H2">
        <v>0</v>
      </c>
      <c r="I2">
        <v>8.3484528586268425E-3</v>
      </c>
      <c r="J2">
        <v>0.15314376354217529</v>
      </c>
    </row>
    <row r="3" spans="1:10" x14ac:dyDescent="0.3">
      <c r="A3" t="s">
        <v>90</v>
      </c>
      <c r="B3" t="s">
        <v>586</v>
      </c>
      <c r="C3">
        <v>0</v>
      </c>
      <c r="D3">
        <v>0</v>
      </c>
      <c r="E3">
        <v>0</v>
      </c>
      <c r="F3">
        <v>0</v>
      </c>
      <c r="G3">
        <v>0</v>
      </c>
      <c r="H3">
        <v>0</v>
      </c>
      <c r="I3">
        <v>0.3162674605846405</v>
      </c>
      <c r="J3">
        <v>0.40062499046325684</v>
      </c>
    </row>
    <row r="4" spans="1:10" x14ac:dyDescent="0.3">
      <c r="A4" t="s">
        <v>90</v>
      </c>
      <c r="B4" t="s">
        <v>592</v>
      </c>
      <c r="C4">
        <v>0</v>
      </c>
      <c r="D4">
        <v>0</v>
      </c>
      <c r="E4">
        <v>0</v>
      </c>
      <c r="F4">
        <v>0</v>
      </c>
      <c r="G4">
        <v>0</v>
      </c>
      <c r="H4">
        <v>0</v>
      </c>
      <c r="I4">
        <v>0.23527643084526062</v>
      </c>
      <c r="J4">
        <v>0.54229056835174561</v>
      </c>
    </row>
    <row r="5" spans="1:10" x14ac:dyDescent="0.3">
      <c r="A5" t="s">
        <v>90</v>
      </c>
      <c r="B5" t="s">
        <v>589</v>
      </c>
      <c r="C5">
        <v>0</v>
      </c>
      <c r="D5">
        <v>0</v>
      </c>
      <c r="E5">
        <v>0</v>
      </c>
      <c r="F5">
        <v>0</v>
      </c>
      <c r="G5">
        <v>0</v>
      </c>
      <c r="H5">
        <v>0</v>
      </c>
      <c r="I5">
        <v>0.17804525792598724</v>
      </c>
      <c r="J5">
        <v>0.30614599585533142</v>
      </c>
    </row>
    <row r="6" spans="1:10" x14ac:dyDescent="0.3">
      <c r="A6" t="s">
        <v>90</v>
      </c>
      <c r="B6" t="s">
        <v>590</v>
      </c>
      <c r="C6">
        <v>0</v>
      </c>
      <c r="D6">
        <v>0</v>
      </c>
      <c r="E6">
        <v>0</v>
      </c>
      <c r="F6">
        <v>0</v>
      </c>
      <c r="G6">
        <v>0</v>
      </c>
      <c r="H6">
        <v>0</v>
      </c>
      <c r="I6">
        <v>0.15886284410953522</v>
      </c>
      <c r="J6">
        <v>0.34219804406166077</v>
      </c>
    </row>
    <row r="7" spans="1:10" x14ac:dyDescent="0.3">
      <c r="A7" t="s">
        <v>90</v>
      </c>
      <c r="B7" t="s">
        <v>63</v>
      </c>
      <c r="C7">
        <v>0</v>
      </c>
      <c r="D7">
        <v>0</v>
      </c>
      <c r="E7">
        <v>0</v>
      </c>
      <c r="F7">
        <v>0</v>
      </c>
      <c r="G7">
        <v>0</v>
      </c>
      <c r="H7">
        <v>0</v>
      </c>
      <c r="I7">
        <v>5.0182018429040909E-2</v>
      </c>
      <c r="J7">
        <v>0.20878534018993378</v>
      </c>
    </row>
    <row r="8" spans="1:10" x14ac:dyDescent="0.3">
      <c r="A8" t="s">
        <v>90</v>
      </c>
      <c r="B8" t="s">
        <v>591</v>
      </c>
      <c r="C8">
        <v>0</v>
      </c>
      <c r="D8">
        <v>0</v>
      </c>
      <c r="E8">
        <v>0</v>
      </c>
      <c r="F8">
        <v>0</v>
      </c>
      <c r="G8">
        <v>0</v>
      </c>
      <c r="H8">
        <v>0</v>
      </c>
      <c r="I8">
        <v>0.17227797210216522</v>
      </c>
      <c r="J8">
        <v>0.29923856258392334</v>
      </c>
    </row>
    <row r="9" spans="1:10" x14ac:dyDescent="0.3">
      <c r="A9" t="s">
        <v>91</v>
      </c>
      <c r="B9" t="s">
        <v>574</v>
      </c>
      <c r="C9">
        <v>0</v>
      </c>
      <c r="D9">
        <v>0</v>
      </c>
      <c r="E9">
        <v>0</v>
      </c>
      <c r="F9">
        <v>0</v>
      </c>
      <c r="G9">
        <v>0</v>
      </c>
      <c r="H9">
        <v>0</v>
      </c>
      <c r="I9">
        <v>4.3294681236147881E-3</v>
      </c>
      <c r="J9">
        <v>0.16036921739578247</v>
      </c>
    </row>
    <row r="10" spans="1:10" x14ac:dyDescent="0.3">
      <c r="A10" t="s">
        <v>91</v>
      </c>
      <c r="B10" t="s">
        <v>46</v>
      </c>
      <c r="C10">
        <v>0</v>
      </c>
      <c r="D10">
        <v>0</v>
      </c>
      <c r="E10">
        <v>0</v>
      </c>
      <c r="F10">
        <v>0</v>
      </c>
      <c r="G10">
        <v>0</v>
      </c>
      <c r="H10">
        <v>0</v>
      </c>
      <c r="I10">
        <v>0.33634153008460999</v>
      </c>
      <c r="J10">
        <v>0.55618894100189209</v>
      </c>
    </row>
    <row r="11" spans="1:10" x14ac:dyDescent="0.3">
      <c r="A11" t="s">
        <v>91</v>
      </c>
      <c r="B11" t="s">
        <v>573</v>
      </c>
      <c r="C11">
        <v>0</v>
      </c>
      <c r="D11">
        <v>0</v>
      </c>
      <c r="E11">
        <v>0</v>
      </c>
      <c r="F11">
        <v>0</v>
      </c>
      <c r="G11">
        <v>0</v>
      </c>
      <c r="H11">
        <v>0</v>
      </c>
      <c r="I11">
        <v>0.18959496915340424</v>
      </c>
      <c r="J11">
        <v>0.33300182223320007</v>
      </c>
    </row>
    <row r="12" spans="1:10" x14ac:dyDescent="0.3">
      <c r="A12" t="s">
        <v>91</v>
      </c>
      <c r="B12" t="s">
        <v>47</v>
      </c>
      <c r="C12">
        <v>0</v>
      </c>
      <c r="D12">
        <v>0</v>
      </c>
      <c r="E12">
        <v>0</v>
      </c>
      <c r="F12">
        <v>0</v>
      </c>
      <c r="G12">
        <v>0</v>
      </c>
      <c r="H12">
        <v>0</v>
      </c>
      <c r="I12">
        <v>5.4808948189020157E-2</v>
      </c>
      <c r="J12">
        <v>0.22430230677127838</v>
      </c>
    </row>
    <row r="13" spans="1:10" x14ac:dyDescent="0.3">
      <c r="A13" t="s">
        <v>92</v>
      </c>
      <c r="B13" t="s">
        <v>629</v>
      </c>
      <c r="C13">
        <v>0</v>
      </c>
      <c r="D13">
        <v>0</v>
      </c>
      <c r="E13">
        <v>0</v>
      </c>
      <c r="F13">
        <v>0</v>
      </c>
      <c r="G13">
        <v>0</v>
      </c>
      <c r="H13">
        <v>0</v>
      </c>
      <c r="I13">
        <v>0.11362069845199585</v>
      </c>
      <c r="J13">
        <v>0.2371101975440979</v>
      </c>
    </row>
    <row r="14" spans="1:10" x14ac:dyDescent="0.3">
      <c r="A14" t="s">
        <v>92</v>
      </c>
      <c r="B14" t="s">
        <v>630</v>
      </c>
      <c r="C14">
        <v>0</v>
      </c>
      <c r="D14">
        <v>0</v>
      </c>
      <c r="E14">
        <v>0</v>
      </c>
      <c r="F14">
        <v>0</v>
      </c>
      <c r="G14">
        <v>0</v>
      </c>
      <c r="H14">
        <v>0</v>
      </c>
      <c r="I14">
        <v>0.13388898968696594</v>
      </c>
      <c r="J14">
        <v>0.26425164937973022</v>
      </c>
    </row>
    <row r="15" spans="1:10" x14ac:dyDescent="0.3">
      <c r="A15" t="s">
        <v>92</v>
      </c>
      <c r="B15" t="s">
        <v>631</v>
      </c>
      <c r="C15">
        <v>0</v>
      </c>
      <c r="D15">
        <v>0</v>
      </c>
      <c r="E15">
        <v>0</v>
      </c>
      <c r="F15">
        <v>0</v>
      </c>
      <c r="G15">
        <v>0</v>
      </c>
      <c r="H15">
        <v>0</v>
      </c>
      <c r="I15">
        <v>0.19104057550430298</v>
      </c>
      <c r="J15">
        <v>0.35537588596343994</v>
      </c>
    </row>
    <row r="16" spans="1:10" x14ac:dyDescent="0.3">
      <c r="A16" t="s">
        <v>92</v>
      </c>
      <c r="B16" t="s">
        <v>632</v>
      </c>
      <c r="C16">
        <v>0</v>
      </c>
      <c r="D16">
        <v>0</v>
      </c>
      <c r="E16">
        <v>0</v>
      </c>
      <c r="G16">
        <v>0</v>
      </c>
      <c r="H16">
        <v>0</v>
      </c>
      <c r="I16">
        <v>0.28308179974555969</v>
      </c>
      <c r="J16">
        <v>0.41619771718978882</v>
      </c>
    </row>
    <row r="17" spans="1:10" x14ac:dyDescent="0.3">
      <c r="A17" t="s">
        <v>93</v>
      </c>
      <c r="B17" t="s">
        <v>625</v>
      </c>
      <c r="C17">
        <v>0</v>
      </c>
      <c r="D17">
        <v>0</v>
      </c>
      <c r="E17">
        <v>0</v>
      </c>
      <c r="F17">
        <v>0</v>
      </c>
      <c r="G17">
        <v>0</v>
      </c>
      <c r="H17">
        <v>0</v>
      </c>
      <c r="I17">
        <v>0.14093180000782013</v>
      </c>
      <c r="J17">
        <v>0.27598413825035095</v>
      </c>
    </row>
    <row r="18" spans="1:10" x14ac:dyDescent="0.3">
      <c r="A18" t="s">
        <v>93</v>
      </c>
      <c r="B18" t="s">
        <v>626</v>
      </c>
      <c r="C18">
        <v>0</v>
      </c>
      <c r="D18">
        <v>0</v>
      </c>
      <c r="E18">
        <v>0</v>
      </c>
      <c r="F18">
        <v>0</v>
      </c>
      <c r="G18">
        <v>0</v>
      </c>
      <c r="H18">
        <v>0</v>
      </c>
      <c r="I18">
        <v>0.18221671879291534</v>
      </c>
      <c r="J18">
        <v>0.3411577045917511</v>
      </c>
    </row>
    <row r="19" spans="1:10" x14ac:dyDescent="0.3">
      <c r="A19" t="s">
        <v>93</v>
      </c>
      <c r="B19" t="s">
        <v>628</v>
      </c>
      <c r="C19">
        <v>0</v>
      </c>
      <c r="D19">
        <v>0</v>
      </c>
      <c r="E19">
        <v>0</v>
      </c>
      <c r="F19">
        <v>0</v>
      </c>
      <c r="G19">
        <v>0</v>
      </c>
      <c r="H19">
        <v>0</v>
      </c>
      <c r="I19">
        <v>0.25972682237625122</v>
      </c>
      <c r="J19">
        <v>0.3929159939289093</v>
      </c>
    </row>
    <row r="20" spans="1:10" x14ac:dyDescent="0.3">
      <c r="A20" t="s">
        <v>94</v>
      </c>
      <c r="B20" t="s">
        <v>625</v>
      </c>
      <c r="C20">
        <v>0</v>
      </c>
      <c r="D20">
        <v>0</v>
      </c>
      <c r="E20">
        <v>0</v>
      </c>
      <c r="F20">
        <v>0</v>
      </c>
      <c r="G20">
        <v>0</v>
      </c>
      <c r="H20">
        <v>0</v>
      </c>
      <c r="I20">
        <v>0.12257719039916992</v>
      </c>
      <c r="J20">
        <v>0.26738423109054565</v>
      </c>
    </row>
    <row r="21" spans="1:10" x14ac:dyDescent="0.3">
      <c r="A21" t="s">
        <v>94</v>
      </c>
      <c r="B21" t="s">
        <v>626</v>
      </c>
      <c r="C21">
        <v>0</v>
      </c>
      <c r="D21">
        <v>0</v>
      </c>
      <c r="E21">
        <v>0</v>
      </c>
      <c r="F21">
        <v>0</v>
      </c>
      <c r="G21">
        <v>0</v>
      </c>
      <c r="H21">
        <v>0</v>
      </c>
      <c r="I21">
        <v>0.20085006952285767</v>
      </c>
      <c r="J21">
        <v>0.36123552918434143</v>
      </c>
    </row>
    <row r="22" spans="1:10" x14ac:dyDescent="0.3">
      <c r="A22" t="s">
        <v>94</v>
      </c>
      <c r="B22" t="s">
        <v>628</v>
      </c>
      <c r="C22">
        <v>0</v>
      </c>
      <c r="D22">
        <v>0</v>
      </c>
      <c r="E22">
        <v>0</v>
      </c>
      <c r="F22">
        <v>0</v>
      </c>
      <c r="G22">
        <v>0</v>
      </c>
      <c r="H22">
        <v>0</v>
      </c>
      <c r="I22">
        <v>0.27830168604850769</v>
      </c>
      <c r="J22">
        <v>0.41482749581336975</v>
      </c>
    </row>
    <row r="23" spans="1:10" x14ac:dyDescent="0.3">
      <c r="A23" t="s">
        <v>96</v>
      </c>
      <c r="B23" t="s">
        <v>608</v>
      </c>
      <c r="G23">
        <v>0</v>
      </c>
      <c r="H23">
        <v>0</v>
      </c>
      <c r="I23">
        <v>8.1654012203216553E-2</v>
      </c>
      <c r="J23">
        <v>0.13340677320957184</v>
      </c>
    </row>
    <row r="24" spans="1:10" x14ac:dyDescent="0.3">
      <c r="A24" t="s">
        <v>96</v>
      </c>
      <c r="B24" t="s">
        <v>604</v>
      </c>
      <c r="C24">
        <v>0</v>
      </c>
      <c r="D24">
        <v>0</v>
      </c>
      <c r="E24">
        <v>0</v>
      </c>
      <c r="F24">
        <v>0</v>
      </c>
      <c r="G24">
        <v>0</v>
      </c>
      <c r="H24">
        <v>0</v>
      </c>
      <c r="I24">
        <v>0.11478128284215927</v>
      </c>
      <c r="J24">
        <v>0.33806845545768738</v>
      </c>
    </row>
    <row r="25" spans="1:10" x14ac:dyDescent="0.3">
      <c r="A25" t="s">
        <v>96</v>
      </c>
      <c r="B25" t="s">
        <v>603</v>
      </c>
      <c r="C25">
        <v>0</v>
      </c>
      <c r="D25">
        <v>0</v>
      </c>
      <c r="E25">
        <v>0</v>
      </c>
      <c r="F25">
        <v>0</v>
      </c>
      <c r="G25">
        <v>0</v>
      </c>
      <c r="H25">
        <v>0</v>
      </c>
      <c r="I25">
        <v>0.17477443814277649</v>
      </c>
      <c r="J25">
        <v>0.32318660616874695</v>
      </c>
    </row>
  </sheetData>
  <pageMargins left="0.7" right="0.7" top="0.75" bottom="0.75" header="0.3" footer="0.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K9"/>
  <sheetViews>
    <sheetView workbookViewId="0"/>
  </sheetViews>
  <sheetFormatPr baseColWidth="10" defaultColWidth="8.6640625" defaultRowHeight="14.4" x14ac:dyDescent="0.3"/>
  <sheetData>
    <row r="1" spans="1:11" x14ac:dyDescent="0.3">
      <c r="A1" t="s">
        <v>18</v>
      </c>
      <c r="B1" t="s">
        <v>609</v>
      </c>
      <c r="C1" t="s">
        <v>610</v>
      </c>
      <c r="D1" t="s">
        <v>611</v>
      </c>
      <c r="E1" t="s">
        <v>15</v>
      </c>
      <c r="F1" t="s">
        <v>16</v>
      </c>
      <c r="G1" t="s">
        <v>17</v>
      </c>
      <c r="H1" t="s">
        <v>597</v>
      </c>
      <c r="I1" t="s">
        <v>598</v>
      </c>
      <c r="J1" t="s">
        <v>599</v>
      </c>
      <c r="K1" t="s">
        <v>19</v>
      </c>
    </row>
    <row r="2" spans="1:11" x14ac:dyDescent="0.3">
      <c r="A2">
        <v>1970</v>
      </c>
      <c r="B2">
        <v>2.6748075485229492</v>
      </c>
      <c r="C2">
        <v>2.6315145492553711</v>
      </c>
      <c r="D2">
        <v>4.0870800018310547</v>
      </c>
      <c r="E2">
        <v>63.557537078857422</v>
      </c>
      <c r="F2">
        <v>63.033306121826172</v>
      </c>
      <c r="G2">
        <v>63.2685546875</v>
      </c>
      <c r="H2">
        <v>-20.779016494750977</v>
      </c>
      <c r="I2">
        <v>-19.020008087158203</v>
      </c>
      <c r="J2">
        <v>-15.472316741943359</v>
      </c>
      <c r="K2">
        <v>0</v>
      </c>
    </row>
    <row r="3" spans="1:11" x14ac:dyDescent="0.3">
      <c r="A3">
        <v>1977</v>
      </c>
      <c r="B3">
        <v>-2.1075892448425293</v>
      </c>
      <c r="C3">
        <v>-1.874964714050293</v>
      </c>
      <c r="D3">
        <v>1.0784257650375366</v>
      </c>
      <c r="E3">
        <v>39.582477569580078</v>
      </c>
      <c r="F3">
        <v>38.228179931640625</v>
      </c>
      <c r="G3">
        <v>35.898609161376953</v>
      </c>
      <c r="H3">
        <v>-23.348825454711914</v>
      </c>
      <c r="I3">
        <v>-20.840921401977539</v>
      </c>
      <c r="J3">
        <v>-16.982051849365234</v>
      </c>
      <c r="K3">
        <v>0</v>
      </c>
    </row>
    <row r="4" spans="1:11" x14ac:dyDescent="0.3">
      <c r="A4">
        <v>1988</v>
      </c>
      <c r="B4">
        <v>-2.8183584213256836</v>
      </c>
      <c r="C4">
        <v>-2.8084511756896973</v>
      </c>
      <c r="D4">
        <v>-0.7585260272026062</v>
      </c>
      <c r="E4">
        <v>52.0396728515625</v>
      </c>
      <c r="F4">
        <v>52.165012359619141</v>
      </c>
      <c r="G4">
        <v>53.399169921875</v>
      </c>
      <c r="H4">
        <v>-19.944313049316406</v>
      </c>
      <c r="I4">
        <v>-17.741672515869141</v>
      </c>
      <c r="J4">
        <v>-16.407064437866211</v>
      </c>
      <c r="K4">
        <v>0</v>
      </c>
    </row>
    <row r="5" spans="1:11" x14ac:dyDescent="0.3">
      <c r="A5">
        <v>1997</v>
      </c>
      <c r="B5">
        <v>-10.850618362426758</v>
      </c>
      <c r="C5">
        <v>-10.674551963806152</v>
      </c>
      <c r="D5">
        <v>-10.905960083007812</v>
      </c>
      <c r="E5">
        <v>47.161258697509766</v>
      </c>
      <c r="F5">
        <v>45.7215576171875</v>
      </c>
      <c r="G5">
        <v>49.80810546875</v>
      </c>
      <c r="H5">
        <v>-12.693487167358398</v>
      </c>
      <c r="I5">
        <v>-9.7508249282836914</v>
      </c>
      <c r="J5">
        <v>-9.3315315246582031</v>
      </c>
      <c r="K5">
        <v>0</v>
      </c>
    </row>
    <row r="6" spans="1:11" x14ac:dyDescent="0.3">
      <c r="A6">
        <v>2002</v>
      </c>
      <c r="B6">
        <v>-9.1853256225585937</v>
      </c>
      <c r="C6">
        <v>-9.2665061950683594</v>
      </c>
      <c r="D6">
        <v>-8.7829227447509766</v>
      </c>
      <c r="E6">
        <v>33.547142028808594</v>
      </c>
      <c r="F6">
        <v>36.511405944824219</v>
      </c>
      <c r="G6">
        <v>37.038543701171875</v>
      </c>
      <c r="H6">
        <v>-14.598986625671387</v>
      </c>
      <c r="I6">
        <v>-13.577218055725098</v>
      </c>
      <c r="J6">
        <v>-10.379156112670898</v>
      </c>
      <c r="K6">
        <v>0</v>
      </c>
    </row>
    <row r="7" spans="1:11" x14ac:dyDescent="0.3">
      <c r="A7">
        <v>2008</v>
      </c>
      <c r="B7">
        <v>-9.2007207870483398</v>
      </c>
      <c r="C7">
        <v>-10.476696968078613</v>
      </c>
      <c r="D7">
        <v>-9.5997943878173828</v>
      </c>
      <c r="E7">
        <v>55.980403900146484</v>
      </c>
      <c r="F7">
        <v>54.720794677734375</v>
      </c>
      <c r="G7">
        <v>52.94244384765625</v>
      </c>
      <c r="H7">
        <v>-20.890815734863281</v>
      </c>
      <c r="I7">
        <v>-18.774951934814453</v>
      </c>
      <c r="J7">
        <v>-17.568584442138672</v>
      </c>
      <c r="K7">
        <v>0</v>
      </c>
    </row>
    <row r="8" spans="1:11" x14ac:dyDescent="0.3">
      <c r="A8">
        <v>2013</v>
      </c>
      <c r="B8">
        <v>-9.3233633041381836</v>
      </c>
      <c r="C8">
        <v>-9.4229507446289063</v>
      </c>
      <c r="D8">
        <v>-9.6203575134277344</v>
      </c>
      <c r="E8">
        <v>39.145595550537109</v>
      </c>
      <c r="F8">
        <v>38.832954406738281</v>
      </c>
      <c r="G8">
        <v>41.411636352539063</v>
      </c>
      <c r="H8">
        <v>-9.5083885192871094</v>
      </c>
      <c r="I8">
        <v>-9.2646360397338867</v>
      </c>
      <c r="J8">
        <v>-7.2574429512023926</v>
      </c>
      <c r="K8">
        <v>0</v>
      </c>
    </row>
    <row r="9" spans="1:11" x14ac:dyDescent="0.3">
      <c r="A9">
        <v>2018</v>
      </c>
      <c r="B9">
        <v>-13.245730400085449</v>
      </c>
      <c r="C9">
        <v>-12.031754493713379</v>
      </c>
      <c r="D9">
        <v>-10.378605842590332</v>
      </c>
      <c r="E9">
        <v>48.188072204589844</v>
      </c>
      <c r="F9">
        <v>47.812442779541016</v>
      </c>
      <c r="G9">
        <v>45.509300231933594</v>
      </c>
      <c r="H9">
        <v>-8.6815614700317383</v>
      </c>
      <c r="I9">
        <v>-8.1680526733398437</v>
      </c>
      <c r="J9">
        <v>-3.8336422443389893</v>
      </c>
      <c r="K9">
        <v>0</v>
      </c>
    </row>
  </sheetData>
  <pageMargins left="0.7" right="0.7" top="0.75" bottom="0.75" header="0.3" footer="0.3"/>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E9"/>
  <sheetViews>
    <sheetView workbookViewId="0"/>
  </sheetViews>
  <sheetFormatPr baseColWidth="10" defaultColWidth="8.6640625" defaultRowHeight="14.4" x14ac:dyDescent="0.3"/>
  <sheetData>
    <row r="1" spans="1:5" x14ac:dyDescent="0.3">
      <c r="A1" t="s">
        <v>18</v>
      </c>
      <c r="B1" t="s">
        <v>20</v>
      </c>
      <c r="C1" t="s">
        <v>21</v>
      </c>
      <c r="D1" t="s">
        <v>22</v>
      </c>
      <c r="E1" t="s">
        <v>19</v>
      </c>
    </row>
    <row r="2" spans="1:5" x14ac:dyDescent="0.3">
      <c r="A2">
        <v>1970</v>
      </c>
      <c r="B2">
        <v>-8.3992118835449219</v>
      </c>
      <c r="C2">
        <v>-6.6600189208984375</v>
      </c>
      <c r="D2">
        <v>-5.8935518264770508</v>
      </c>
      <c r="E2">
        <v>0</v>
      </c>
    </row>
    <row r="3" spans="1:5" x14ac:dyDescent="0.3">
      <c r="A3">
        <v>1977</v>
      </c>
      <c r="B3">
        <v>-12.138411521911621</v>
      </c>
      <c r="C3">
        <v>-7.8470110893249512</v>
      </c>
      <c r="D3">
        <v>-7.2282304763793945</v>
      </c>
      <c r="E3">
        <v>0</v>
      </c>
    </row>
    <row r="4" spans="1:5" x14ac:dyDescent="0.3">
      <c r="A4">
        <v>1988</v>
      </c>
      <c r="B4">
        <v>-9.0106468200683594</v>
      </c>
      <c r="C4">
        <v>-2.8088200092315674</v>
      </c>
      <c r="D4">
        <v>-2.5035302639007568</v>
      </c>
      <c r="E4">
        <v>0</v>
      </c>
    </row>
    <row r="5" spans="1:5" x14ac:dyDescent="0.3">
      <c r="A5">
        <v>1997</v>
      </c>
      <c r="B5">
        <v>-8.8073539733886719</v>
      </c>
      <c r="C5">
        <v>-3.7344753742218018</v>
      </c>
      <c r="D5">
        <v>-3.6509215831756592</v>
      </c>
      <c r="E5">
        <v>0</v>
      </c>
    </row>
    <row r="6" spans="1:5" x14ac:dyDescent="0.3">
      <c r="A6">
        <v>2002</v>
      </c>
      <c r="B6">
        <v>-6.274744987487793</v>
      </c>
      <c r="C6">
        <v>-4.9036035537719727</v>
      </c>
      <c r="D6">
        <v>-4.5738248825073242</v>
      </c>
      <c r="E6">
        <v>0</v>
      </c>
    </row>
    <row r="7" spans="1:5" x14ac:dyDescent="0.3">
      <c r="A7">
        <v>2008</v>
      </c>
      <c r="B7">
        <v>-14.832168579101562</v>
      </c>
      <c r="C7">
        <v>-4.660954475402832</v>
      </c>
      <c r="D7">
        <v>-4.9349884986877441</v>
      </c>
      <c r="E7">
        <v>0</v>
      </c>
    </row>
    <row r="8" spans="1:5" x14ac:dyDescent="0.3">
      <c r="A8">
        <v>2013</v>
      </c>
      <c r="B8">
        <v>-5.7334909439086914</v>
      </c>
      <c r="C8">
        <v>-1.2758400440216064</v>
      </c>
      <c r="D8">
        <v>-0.38126072287559509</v>
      </c>
      <c r="E8">
        <v>0</v>
      </c>
    </row>
    <row r="9" spans="1:5" x14ac:dyDescent="0.3">
      <c r="A9">
        <v>2018</v>
      </c>
      <c r="B9">
        <v>-4.8782744407653809</v>
      </c>
      <c r="C9">
        <v>-0.19920852780342102</v>
      </c>
      <c r="D9">
        <v>0.55233240127563477</v>
      </c>
      <c r="E9">
        <v>0</v>
      </c>
    </row>
  </sheetData>
  <pageMargins left="0.7" right="0.7" top="0.75" bottom="0.75" header="0.3" footer="0.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E9"/>
  <sheetViews>
    <sheetView workbookViewId="0"/>
  </sheetViews>
  <sheetFormatPr baseColWidth="10" defaultColWidth="8.6640625" defaultRowHeight="14.4" x14ac:dyDescent="0.3"/>
  <sheetData>
    <row r="1" spans="1:5" x14ac:dyDescent="0.3">
      <c r="A1" t="s">
        <v>18</v>
      </c>
      <c r="B1" t="s">
        <v>20</v>
      </c>
      <c r="C1" t="s">
        <v>21</v>
      </c>
      <c r="D1" t="s">
        <v>22</v>
      </c>
      <c r="E1" t="s">
        <v>19</v>
      </c>
    </row>
    <row r="2" spans="1:5" x14ac:dyDescent="0.3">
      <c r="A2">
        <v>1970</v>
      </c>
      <c r="B2">
        <v>-12.321666717529297</v>
      </c>
      <c r="C2">
        <v>-8.4994993209838867</v>
      </c>
      <c r="D2">
        <v>-7.3451919555664062</v>
      </c>
      <c r="E2">
        <v>0</v>
      </c>
    </row>
    <row r="3" spans="1:5" x14ac:dyDescent="0.3">
      <c r="A3">
        <v>1977</v>
      </c>
      <c r="B3">
        <v>-11.393265724182129</v>
      </c>
      <c r="C3">
        <v>-6.2833657264709473</v>
      </c>
      <c r="D3">
        <v>-5.8361926078796387</v>
      </c>
      <c r="E3">
        <v>0</v>
      </c>
    </row>
    <row r="4" spans="1:5" x14ac:dyDescent="0.3">
      <c r="A4">
        <v>1988</v>
      </c>
      <c r="B4">
        <v>-2.1054370403289795</v>
      </c>
      <c r="C4">
        <v>0.61033058166503906</v>
      </c>
      <c r="D4">
        <v>2.5723581314086914</v>
      </c>
      <c r="E4">
        <v>0</v>
      </c>
    </row>
    <row r="5" spans="1:5" x14ac:dyDescent="0.3">
      <c r="A5">
        <v>1997</v>
      </c>
      <c r="B5">
        <v>-4.4804801940917969</v>
      </c>
      <c r="C5">
        <v>-3.1100559234619141</v>
      </c>
      <c r="D5">
        <v>-1.6741573810577393</v>
      </c>
      <c r="E5">
        <v>0</v>
      </c>
    </row>
    <row r="6" spans="1:5" x14ac:dyDescent="0.3">
      <c r="A6">
        <v>2002</v>
      </c>
      <c r="B6">
        <v>-6.2863478660583496</v>
      </c>
      <c r="C6">
        <v>-1.8159939050674438</v>
      </c>
      <c r="D6">
        <v>-3.1835091114044189</v>
      </c>
      <c r="E6">
        <v>0</v>
      </c>
    </row>
    <row r="7" spans="1:5" x14ac:dyDescent="0.3">
      <c r="A7">
        <v>2008</v>
      </c>
      <c r="B7">
        <v>-7.9876174926757812</v>
      </c>
      <c r="C7">
        <v>-2.8840341567993164</v>
      </c>
      <c r="D7">
        <v>-1.6439359188079834</v>
      </c>
      <c r="E7">
        <v>0</v>
      </c>
    </row>
    <row r="8" spans="1:5" x14ac:dyDescent="0.3">
      <c r="A8">
        <v>2013</v>
      </c>
      <c r="B8">
        <v>-3.96354079246521</v>
      </c>
      <c r="C8">
        <v>-2.210258960723877</v>
      </c>
      <c r="D8">
        <v>-1.303640604019165</v>
      </c>
      <c r="E8">
        <v>0</v>
      </c>
    </row>
    <row r="9" spans="1:5" x14ac:dyDescent="0.3">
      <c r="A9">
        <v>2018</v>
      </c>
      <c r="B9">
        <v>-0.50253027677536011</v>
      </c>
      <c r="C9">
        <v>7.7946864068508148E-2</v>
      </c>
      <c r="D9">
        <v>1.0530753135681152</v>
      </c>
      <c r="E9">
        <v>0</v>
      </c>
    </row>
  </sheetData>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38"/>
  <sheetViews>
    <sheetView workbookViewId="0"/>
  </sheetViews>
  <sheetFormatPr baseColWidth="10" defaultColWidth="8.6640625" defaultRowHeight="14.4" x14ac:dyDescent="0.3"/>
  <sheetData>
    <row r="1" spans="1:9" x14ac:dyDescent="0.3">
      <c r="A1" t="s">
        <v>23</v>
      </c>
      <c r="B1" t="s">
        <v>25</v>
      </c>
      <c r="C1" t="s">
        <v>29</v>
      </c>
      <c r="D1" t="s">
        <v>115</v>
      </c>
      <c r="E1" t="s">
        <v>118</v>
      </c>
      <c r="F1" t="s">
        <v>127</v>
      </c>
      <c r="G1" t="s">
        <v>132</v>
      </c>
      <c r="H1" t="s">
        <v>139</v>
      </c>
      <c r="I1" t="s">
        <v>146</v>
      </c>
    </row>
    <row r="2" spans="1:9" x14ac:dyDescent="0.3">
      <c r="A2" t="s">
        <v>24</v>
      </c>
      <c r="B2" t="s">
        <v>26</v>
      </c>
      <c r="C2" t="s">
        <v>30</v>
      </c>
      <c r="D2" t="s">
        <v>116</v>
      </c>
      <c r="E2" t="s">
        <v>119</v>
      </c>
      <c r="F2" t="s">
        <v>128</v>
      </c>
      <c r="G2" t="s">
        <v>133</v>
      </c>
      <c r="H2" t="s">
        <v>140</v>
      </c>
      <c r="I2" t="s">
        <v>147</v>
      </c>
    </row>
    <row r="3" spans="1:9" x14ac:dyDescent="0.3">
      <c r="A3" t="s">
        <v>24</v>
      </c>
      <c r="B3" t="s">
        <v>7</v>
      </c>
      <c r="C3" t="s">
        <v>8</v>
      </c>
      <c r="D3" t="s">
        <v>9</v>
      </c>
      <c r="E3" t="s">
        <v>10</v>
      </c>
      <c r="F3" t="s">
        <v>11</v>
      </c>
      <c r="G3" t="s">
        <v>12</v>
      </c>
      <c r="H3" t="s">
        <v>13</v>
      </c>
      <c r="I3" t="s">
        <v>14</v>
      </c>
    </row>
    <row r="4" spans="1:9" x14ac:dyDescent="0.3">
      <c r="A4" t="s">
        <v>638</v>
      </c>
      <c r="B4" t="s">
        <v>160</v>
      </c>
      <c r="C4" t="s">
        <v>160</v>
      </c>
      <c r="D4" t="s">
        <v>160</v>
      </c>
      <c r="E4" t="s">
        <v>160</v>
      </c>
      <c r="F4" t="s">
        <v>160</v>
      </c>
      <c r="G4" t="s">
        <v>160</v>
      </c>
      <c r="H4" t="s">
        <v>453</v>
      </c>
      <c r="I4" t="s">
        <v>215</v>
      </c>
    </row>
    <row r="5" spans="1:9" x14ac:dyDescent="0.3">
      <c r="A5" t="s">
        <v>24</v>
      </c>
      <c r="B5" t="s">
        <v>235</v>
      </c>
      <c r="C5" t="s">
        <v>235</v>
      </c>
      <c r="D5" t="s">
        <v>235</v>
      </c>
      <c r="E5" t="s">
        <v>235</v>
      </c>
      <c r="F5" t="s">
        <v>235</v>
      </c>
      <c r="G5" t="s">
        <v>235</v>
      </c>
      <c r="H5" t="s">
        <v>41</v>
      </c>
      <c r="I5" t="s">
        <v>186</v>
      </c>
    </row>
    <row r="6" spans="1:9" x14ac:dyDescent="0.3">
      <c r="A6" t="s">
        <v>639</v>
      </c>
      <c r="B6" t="s">
        <v>160</v>
      </c>
      <c r="C6" t="s">
        <v>160</v>
      </c>
      <c r="D6" t="s">
        <v>160</v>
      </c>
      <c r="E6" t="s">
        <v>160</v>
      </c>
      <c r="F6" t="s">
        <v>160</v>
      </c>
      <c r="G6" t="s">
        <v>160</v>
      </c>
      <c r="H6" t="s">
        <v>454</v>
      </c>
      <c r="I6" t="s">
        <v>462</v>
      </c>
    </row>
    <row r="7" spans="1:9" x14ac:dyDescent="0.3">
      <c r="A7" t="s">
        <v>24</v>
      </c>
      <c r="B7" t="s">
        <v>235</v>
      </c>
      <c r="C7" t="s">
        <v>235</v>
      </c>
      <c r="D7" t="s">
        <v>235</v>
      </c>
      <c r="E7" t="s">
        <v>235</v>
      </c>
      <c r="F7" t="s">
        <v>235</v>
      </c>
      <c r="G7" t="s">
        <v>235</v>
      </c>
      <c r="H7" t="s">
        <v>110</v>
      </c>
      <c r="I7" t="s">
        <v>99</v>
      </c>
    </row>
    <row r="8" spans="1:9" x14ac:dyDescent="0.3">
      <c r="A8" t="s">
        <v>640</v>
      </c>
      <c r="B8" t="s">
        <v>160</v>
      </c>
      <c r="C8" t="s">
        <v>160</v>
      </c>
      <c r="D8" t="s">
        <v>160</v>
      </c>
      <c r="E8" t="s">
        <v>160</v>
      </c>
      <c r="F8" t="s">
        <v>160</v>
      </c>
      <c r="G8" t="s">
        <v>160</v>
      </c>
      <c r="H8" t="s">
        <v>435</v>
      </c>
      <c r="I8" t="s">
        <v>463</v>
      </c>
    </row>
    <row r="9" spans="1:9" x14ac:dyDescent="0.3">
      <c r="A9" t="s">
        <v>24</v>
      </c>
      <c r="B9" t="s">
        <v>235</v>
      </c>
      <c r="C9" t="s">
        <v>235</v>
      </c>
      <c r="D9" t="s">
        <v>235</v>
      </c>
      <c r="E9" t="s">
        <v>235</v>
      </c>
      <c r="F9" t="s">
        <v>235</v>
      </c>
      <c r="G9" t="s">
        <v>235</v>
      </c>
      <c r="H9" t="s">
        <v>45</v>
      </c>
      <c r="I9" t="s">
        <v>28</v>
      </c>
    </row>
    <row r="10" spans="1:9" x14ac:dyDescent="0.3">
      <c r="A10" t="s">
        <v>642</v>
      </c>
      <c r="B10" t="s">
        <v>160</v>
      </c>
      <c r="C10" t="s">
        <v>160</v>
      </c>
      <c r="D10" t="s">
        <v>160</v>
      </c>
      <c r="E10" t="s">
        <v>160</v>
      </c>
      <c r="F10" t="s">
        <v>160</v>
      </c>
      <c r="G10" t="s">
        <v>160</v>
      </c>
      <c r="H10" t="s">
        <v>259</v>
      </c>
      <c r="I10" t="s">
        <v>464</v>
      </c>
    </row>
    <row r="11" spans="1:9" x14ac:dyDescent="0.3">
      <c r="A11" t="s">
        <v>24</v>
      </c>
      <c r="B11" t="s">
        <v>235</v>
      </c>
      <c r="C11" t="s">
        <v>235</v>
      </c>
      <c r="D11" t="s">
        <v>235</v>
      </c>
      <c r="E11" t="s">
        <v>235</v>
      </c>
      <c r="F11" t="s">
        <v>235</v>
      </c>
      <c r="G11" t="s">
        <v>235</v>
      </c>
      <c r="H11" t="s">
        <v>45</v>
      </c>
      <c r="I11" t="s">
        <v>104</v>
      </c>
    </row>
    <row r="12" spans="1:9" x14ac:dyDescent="0.3">
      <c r="A12" t="s">
        <v>643</v>
      </c>
      <c r="B12" t="s">
        <v>160</v>
      </c>
      <c r="C12" t="s">
        <v>160</v>
      </c>
      <c r="D12" t="s">
        <v>160</v>
      </c>
      <c r="E12" t="s">
        <v>160</v>
      </c>
      <c r="F12" t="s">
        <v>160</v>
      </c>
      <c r="G12" t="s">
        <v>160</v>
      </c>
      <c r="H12" t="s">
        <v>455</v>
      </c>
      <c r="I12" t="s">
        <v>465</v>
      </c>
    </row>
    <row r="13" spans="1:9" x14ac:dyDescent="0.3">
      <c r="A13" t="s">
        <v>24</v>
      </c>
      <c r="B13" t="s">
        <v>235</v>
      </c>
      <c r="C13" t="s">
        <v>235</v>
      </c>
      <c r="D13" t="s">
        <v>235</v>
      </c>
      <c r="E13" t="s">
        <v>235</v>
      </c>
      <c r="F13" t="s">
        <v>235</v>
      </c>
      <c r="G13" t="s">
        <v>235</v>
      </c>
      <c r="H13" t="s">
        <v>39</v>
      </c>
      <c r="I13" t="s">
        <v>35</v>
      </c>
    </row>
    <row r="14" spans="1:9" x14ac:dyDescent="0.3">
      <c r="A14" t="s">
        <v>644</v>
      </c>
      <c r="B14" t="s">
        <v>160</v>
      </c>
      <c r="C14" t="s">
        <v>160</v>
      </c>
      <c r="D14" t="s">
        <v>160</v>
      </c>
      <c r="E14" t="s">
        <v>160</v>
      </c>
      <c r="F14" t="s">
        <v>160</v>
      </c>
      <c r="G14" t="s">
        <v>160</v>
      </c>
      <c r="H14" t="s">
        <v>264</v>
      </c>
      <c r="I14" t="s">
        <v>466</v>
      </c>
    </row>
    <row r="15" spans="1:9" x14ac:dyDescent="0.3">
      <c r="A15" t="s">
        <v>24</v>
      </c>
      <c r="B15" t="s">
        <v>235</v>
      </c>
      <c r="C15" t="s">
        <v>235</v>
      </c>
      <c r="D15" t="s">
        <v>235</v>
      </c>
      <c r="E15" t="s">
        <v>235</v>
      </c>
      <c r="F15" t="s">
        <v>235</v>
      </c>
      <c r="G15" t="s">
        <v>235</v>
      </c>
      <c r="H15" t="s">
        <v>37</v>
      </c>
      <c r="I15" t="s">
        <v>112</v>
      </c>
    </row>
    <row r="16" spans="1:9" x14ac:dyDescent="0.3">
      <c r="A16" t="s">
        <v>635</v>
      </c>
      <c r="B16" t="s">
        <v>160</v>
      </c>
      <c r="C16" t="s">
        <v>160</v>
      </c>
      <c r="D16" t="s">
        <v>160</v>
      </c>
      <c r="E16" t="s">
        <v>160</v>
      </c>
      <c r="F16" t="s">
        <v>160</v>
      </c>
      <c r="G16" t="s">
        <v>160</v>
      </c>
      <c r="H16" t="s">
        <v>405</v>
      </c>
      <c r="I16" t="s">
        <v>467</v>
      </c>
    </row>
    <row r="17" spans="1:9" x14ac:dyDescent="0.3">
      <c r="A17" t="s">
        <v>24</v>
      </c>
      <c r="B17" t="s">
        <v>235</v>
      </c>
      <c r="C17" t="s">
        <v>235</v>
      </c>
      <c r="D17" t="s">
        <v>235</v>
      </c>
      <c r="E17" t="s">
        <v>235</v>
      </c>
      <c r="F17" t="s">
        <v>235</v>
      </c>
      <c r="G17" t="s">
        <v>235</v>
      </c>
      <c r="H17" t="s">
        <v>44</v>
      </c>
      <c r="I17" t="s">
        <v>35</v>
      </c>
    </row>
    <row r="18" spans="1:9" x14ac:dyDescent="0.3">
      <c r="A18" t="s">
        <v>636</v>
      </c>
      <c r="B18" t="s">
        <v>160</v>
      </c>
      <c r="C18" t="s">
        <v>160</v>
      </c>
      <c r="D18" t="s">
        <v>160</v>
      </c>
      <c r="E18" t="s">
        <v>160</v>
      </c>
      <c r="F18" t="s">
        <v>160</v>
      </c>
      <c r="G18" t="s">
        <v>160</v>
      </c>
      <c r="H18" t="s">
        <v>445</v>
      </c>
      <c r="I18" t="s">
        <v>248</v>
      </c>
    </row>
    <row r="19" spans="1:9" x14ac:dyDescent="0.3">
      <c r="A19" t="s">
        <v>24</v>
      </c>
      <c r="B19" t="s">
        <v>235</v>
      </c>
      <c r="C19" t="s">
        <v>235</v>
      </c>
      <c r="D19" t="s">
        <v>235</v>
      </c>
      <c r="E19" t="s">
        <v>235</v>
      </c>
      <c r="F19" t="s">
        <v>235</v>
      </c>
      <c r="G19" t="s">
        <v>235</v>
      </c>
      <c r="H19" t="s">
        <v>39</v>
      </c>
      <c r="I19" t="s">
        <v>33</v>
      </c>
    </row>
    <row r="20" spans="1:9" x14ac:dyDescent="0.3">
      <c r="A20" t="s">
        <v>637</v>
      </c>
      <c r="B20" t="s">
        <v>160</v>
      </c>
      <c r="C20" t="s">
        <v>160</v>
      </c>
      <c r="D20" t="s">
        <v>160</v>
      </c>
      <c r="E20" t="s">
        <v>160</v>
      </c>
      <c r="F20" t="s">
        <v>160</v>
      </c>
      <c r="G20" t="s">
        <v>160</v>
      </c>
      <c r="H20" t="s">
        <v>456</v>
      </c>
      <c r="I20" t="s">
        <v>468</v>
      </c>
    </row>
    <row r="21" spans="1:9" x14ac:dyDescent="0.3">
      <c r="A21" t="s">
        <v>24</v>
      </c>
      <c r="B21" t="s">
        <v>235</v>
      </c>
      <c r="C21" t="s">
        <v>235</v>
      </c>
      <c r="D21" t="s">
        <v>235</v>
      </c>
      <c r="E21" t="s">
        <v>235</v>
      </c>
      <c r="F21" t="s">
        <v>235</v>
      </c>
      <c r="G21" t="s">
        <v>235</v>
      </c>
      <c r="H21" t="s">
        <v>35</v>
      </c>
      <c r="I21" t="s">
        <v>152</v>
      </c>
    </row>
    <row r="22" spans="1:9" x14ac:dyDescent="0.3">
      <c r="A22" t="s">
        <v>658</v>
      </c>
      <c r="B22" t="s">
        <v>160</v>
      </c>
      <c r="C22" t="s">
        <v>160</v>
      </c>
      <c r="D22" t="s">
        <v>160</v>
      </c>
      <c r="E22" t="s">
        <v>160</v>
      </c>
      <c r="F22" t="s">
        <v>160</v>
      </c>
      <c r="G22" t="s">
        <v>160</v>
      </c>
      <c r="H22" t="s">
        <v>457</v>
      </c>
      <c r="I22" t="s">
        <v>469</v>
      </c>
    </row>
    <row r="23" spans="1:9" x14ac:dyDescent="0.3">
      <c r="A23" t="s">
        <v>24</v>
      </c>
      <c r="B23" t="s">
        <v>235</v>
      </c>
      <c r="C23" t="s">
        <v>235</v>
      </c>
      <c r="D23" t="s">
        <v>235</v>
      </c>
      <c r="E23" t="s">
        <v>235</v>
      </c>
      <c r="F23" t="s">
        <v>235</v>
      </c>
      <c r="G23" t="s">
        <v>235</v>
      </c>
      <c r="H23" t="s">
        <v>41</v>
      </c>
      <c r="I23" t="s">
        <v>37</v>
      </c>
    </row>
    <row r="24" spans="1:9" x14ac:dyDescent="0.3">
      <c r="A24" t="s">
        <v>659</v>
      </c>
      <c r="B24" t="s">
        <v>160</v>
      </c>
      <c r="C24" t="s">
        <v>160</v>
      </c>
      <c r="D24" t="s">
        <v>160</v>
      </c>
      <c r="E24" t="s">
        <v>160</v>
      </c>
      <c r="F24" t="s">
        <v>160</v>
      </c>
      <c r="G24" t="s">
        <v>160</v>
      </c>
      <c r="H24" t="s">
        <v>458</v>
      </c>
      <c r="I24" t="s">
        <v>470</v>
      </c>
    </row>
    <row r="25" spans="1:9" x14ac:dyDescent="0.3">
      <c r="A25" t="s">
        <v>24</v>
      </c>
      <c r="B25" t="s">
        <v>235</v>
      </c>
      <c r="C25" t="s">
        <v>235</v>
      </c>
      <c r="D25" t="s">
        <v>235</v>
      </c>
      <c r="E25" t="s">
        <v>235</v>
      </c>
      <c r="F25" t="s">
        <v>235</v>
      </c>
      <c r="G25" t="s">
        <v>235</v>
      </c>
      <c r="H25" t="s">
        <v>35</v>
      </c>
      <c r="I25" t="s">
        <v>27</v>
      </c>
    </row>
    <row r="26" spans="1:9" x14ac:dyDescent="0.3">
      <c r="A26" t="s">
        <v>652</v>
      </c>
      <c r="B26" t="s">
        <v>160</v>
      </c>
      <c r="C26" t="s">
        <v>160</v>
      </c>
      <c r="D26" t="s">
        <v>160</v>
      </c>
      <c r="E26" t="s">
        <v>160</v>
      </c>
      <c r="F26" t="s">
        <v>160</v>
      </c>
      <c r="G26" t="s">
        <v>160</v>
      </c>
      <c r="H26" t="s">
        <v>129</v>
      </c>
      <c r="I26" t="s">
        <v>323</v>
      </c>
    </row>
    <row r="27" spans="1:9" x14ac:dyDescent="0.3">
      <c r="A27" t="s">
        <v>24</v>
      </c>
      <c r="B27" t="s">
        <v>235</v>
      </c>
      <c r="C27" t="s">
        <v>235</v>
      </c>
      <c r="D27" t="s">
        <v>235</v>
      </c>
      <c r="E27" t="s">
        <v>235</v>
      </c>
      <c r="F27" t="s">
        <v>235</v>
      </c>
      <c r="G27" t="s">
        <v>235</v>
      </c>
      <c r="H27" t="s">
        <v>39</v>
      </c>
      <c r="I27" t="s">
        <v>40</v>
      </c>
    </row>
    <row r="28" spans="1:9" x14ac:dyDescent="0.3">
      <c r="A28" t="s">
        <v>653</v>
      </c>
      <c r="B28" t="s">
        <v>160</v>
      </c>
      <c r="C28" t="s">
        <v>160</v>
      </c>
      <c r="D28" t="s">
        <v>160</v>
      </c>
      <c r="E28" t="s">
        <v>160</v>
      </c>
      <c r="F28" t="s">
        <v>160</v>
      </c>
      <c r="G28" t="s">
        <v>160</v>
      </c>
      <c r="H28" t="s">
        <v>459</v>
      </c>
      <c r="I28" t="s">
        <v>471</v>
      </c>
    </row>
    <row r="29" spans="1:9" x14ac:dyDescent="0.3">
      <c r="A29" t="s">
        <v>24</v>
      </c>
      <c r="B29" t="s">
        <v>235</v>
      </c>
      <c r="C29" t="s">
        <v>235</v>
      </c>
      <c r="D29" t="s">
        <v>235</v>
      </c>
      <c r="E29" t="s">
        <v>235</v>
      </c>
      <c r="F29" t="s">
        <v>235</v>
      </c>
      <c r="G29" t="s">
        <v>235</v>
      </c>
      <c r="H29" t="s">
        <v>39</v>
      </c>
      <c r="I29" t="s">
        <v>40</v>
      </c>
    </row>
    <row r="30" spans="1:9" x14ac:dyDescent="0.3">
      <c r="A30" t="s">
        <v>654</v>
      </c>
      <c r="B30" t="s">
        <v>160</v>
      </c>
      <c r="C30" t="s">
        <v>160</v>
      </c>
      <c r="D30" t="s">
        <v>160</v>
      </c>
      <c r="E30" t="s">
        <v>160</v>
      </c>
      <c r="F30" t="s">
        <v>160</v>
      </c>
      <c r="G30" t="s">
        <v>160</v>
      </c>
      <c r="H30" t="s">
        <v>460</v>
      </c>
      <c r="I30" t="s">
        <v>472</v>
      </c>
    </row>
    <row r="31" spans="1:9" x14ac:dyDescent="0.3">
      <c r="A31" t="s">
        <v>24</v>
      </c>
      <c r="B31" t="s">
        <v>235</v>
      </c>
      <c r="C31" t="s">
        <v>235</v>
      </c>
      <c r="D31" t="s">
        <v>235</v>
      </c>
      <c r="E31" t="s">
        <v>235</v>
      </c>
      <c r="F31" t="s">
        <v>235</v>
      </c>
      <c r="G31" t="s">
        <v>235</v>
      </c>
      <c r="H31" t="s">
        <v>45</v>
      </c>
      <c r="I31" t="s">
        <v>32</v>
      </c>
    </row>
    <row r="32" spans="1:9" x14ac:dyDescent="0.3">
      <c r="A32" t="s">
        <v>655</v>
      </c>
      <c r="B32" t="s">
        <v>160</v>
      </c>
      <c r="C32" t="s">
        <v>160</v>
      </c>
      <c r="D32" t="s">
        <v>160</v>
      </c>
      <c r="E32" t="s">
        <v>160</v>
      </c>
      <c r="F32" t="s">
        <v>160</v>
      </c>
      <c r="G32" t="s">
        <v>160</v>
      </c>
      <c r="H32" t="s">
        <v>461</v>
      </c>
      <c r="I32" t="s">
        <v>473</v>
      </c>
    </row>
    <row r="33" spans="1:9" x14ac:dyDescent="0.3">
      <c r="A33" t="s">
        <v>24</v>
      </c>
      <c r="B33" t="s">
        <v>235</v>
      </c>
      <c r="C33" t="s">
        <v>235</v>
      </c>
      <c r="D33" t="s">
        <v>235</v>
      </c>
      <c r="E33" t="s">
        <v>235</v>
      </c>
      <c r="F33" t="s">
        <v>235</v>
      </c>
      <c r="G33" t="s">
        <v>235</v>
      </c>
      <c r="H33" t="s">
        <v>37</v>
      </c>
      <c r="I33" t="s">
        <v>101</v>
      </c>
    </row>
    <row r="34" spans="1:9" x14ac:dyDescent="0.3">
      <c r="A34" t="s">
        <v>656</v>
      </c>
      <c r="B34" t="s">
        <v>160</v>
      </c>
      <c r="C34" t="s">
        <v>160</v>
      </c>
      <c r="D34" t="s">
        <v>160</v>
      </c>
      <c r="E34" t="s">
        <v>160</v>
      </c>
      <c r="F34" t="s">
        <v>160</v>
      </c>
      <c r="G34" t="s">
        <v>160</v>
      </c>
      <c r="H34" t="s">
        <v>192</v>
      </c>
      <c r="I34" t="s">
        <v>474</v>
      </c>
    </row>
    <row r="35" spans="1:9" x14ac:dyDescent="0.3">
      <c r="A35" t="s">
        <v>24</v>
      </c>
      <c r="B35" t="s">
        <v>235</v>
      </c>
      <c r="C35" t="s">
        <v>235</v>
      </c>
      <c r="D35" t="s">
        <v>235</v>
      </c>
      <c r="E35" t="s">
        <v>235</v>
      </c>
      <c r="F35" t="s">
        <v>235</v>
      </c>
      <c r="G35" t="s">
        <v>235</v>
      </c>
      <c r="H35" t="s">
        <v>40</v>
      </c>
      <c r="I35" t="s">
        <v>186</v>
      </c>
    </row>
    <row r="36" spans="1:9" x14ac:dyDescent="0.3">
      <c r="A36" t="s">
        <v>657</v>
      </c>
      <c r="B36" t="s">
        <v>402</v>
      </c>
      <c r="C36" t="s">
        <v>402</v>
      </c>
      <c r="D36" t="s">
        <v>402</v>
      </c>
      <c r="E36" t="s">
        <v>402</v>
      </c>
      <c r="F36" t="s">
        <v>402</v>
      </c>
      <c r="G36" t="s">
        <v>402</v>
      </c>
      <c r="H36" t="s">
        <v>300</v>
      </c>
      <c r="I36" t="s">
        <v>172</v>
      </c>
    </row>
    <row r="37" spans="1:9" x14ac:dyDescent="0.3">
      <c r="A37" t="s">
        <v>97</v>
      </c>
      <c r="B37" t="s">
        <v>196</v>
      </c>
      <c r="C37" t="s">
        <v>212</v>
      </c>
      <c r="D37" t="s">
        <v>229</v>
      </c>
      <c r="E37" t="s">
        <v>126</v>
      </c>
      <c r="F37" t="s">
        <v>250</v>
      </c>
      <c r="G37" t="s">
        <v>138</v>
      </c>
      <c r="H37" t="s">
        <v>145</v>
      </c>
      <c r="I37" t="s">
        <v>283</v>
      </c>
    </row>
    <row r="38" spans="1:9" x14ac:dyDescent="0.3">
      <c r="A38" t="s">
        <v>173</v>
      </c>
      <c r="B38" t="s">
        <v>24</v>
      </c>
      <c r="C38" t="s">
        <v>24</v>
      </c>
      <c r="D38" t="s">
        <v>24</v>
      </c>
      <c r="E38" t="s">
        <v>24</v>
      </c>
      <c r="F38" t="s">
        <v>24</v>
      </c>
      <c r="G38" t="s">
        <v>24</v>
      </c>
      <c r="H38" t="s">
        <v>24</v>
      </c>
      <c r="I38" t="s">
        <v>24</v>
      </c>
    </row>
  </sheetData>
  <pageMargins left="0.7" right="0.7" top="0.75" bottom="0.75" header="0.3" footer="0.3"/>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N9"/>
  <sheetViews>
    <sheetView workbookViewId="0"/>
  </sheetViews>
  <sheetFormatPr baseColWidth="10" defaultColWidth="8.6640625" defaultRowHeight="14.4" x14ac:dyDescent="0.3"/>
  <sheetData>
    <row r="1" spans="1:14" x14ac:dyDescent="0.3">
      <c r="A1" t="s">
        <v>18</v>
      </c>
      <c r="B1" t="s">
        <v>612</v>
      </c>
      <c r="C1" t="s">
        <v>613</v>
      </c>
      <c r="D1" t="s">
        <v>614</v>
      </c>
      <c r="E1" t="s">
        <v>594</v>
      </c>
      <c r="F1" t="s">
        <v>595</v>
      </c>
      <c r="G1" t="s">
        <v>596</v>
      </c>
      <c r="H1" t="s">
        <v>48</v>
      </c>
      <c r="I1" t="s">
        <v>49</v>
      </c>
      <c r="J1" t="s">
        <v>50</v>
      </c>
      <c r="K1" t="s">
        <v>600</v>
      </c>
      <c r="L1" t="s">
        <v>601</v>
      </c>
      <c r="M1" t="s">
        <v>602</v>
      </c>
      <c r="N1" t="s">
        <v>19</v>
      </c>
    </row>
    <row r="2" spans="1:14" x14ac:dyDescent="0.3">
      <c r="A2">
        <v>1970</v>
      </c>
      <c r="B2">
        <v>14.546285629272461</v>
      </c>
      <c r="C2">
        <v>13.838787078857422</v>
      </c>
      <c r="D2">
        <v>13.250759124755859</v>
      </c>
      <c r="E2">
        <v>5.883817195892334</v>
      </c>
      <c r="F2">
        <v>5.3012127876281738</v>
      </c>
      <c r="G2">
        <v>4.6671123504638672</v>
      </c>
      <c r="H2">
        <v>-22.922740936279297</v>
      </c>
      <c r="I2">
        <v>-22.16053581237793</v>
      </c>
      <c r="J2">
        <v>-22.310123443603516</v>
      </c>
      <c r="K2">
        <v>-1.704531192779541</v>
      </c>
      <c r="L2">
        <v>-2.7413170337677002</v>
      </c>
      <c r="M2">
        <v>-0.72784078121185303</v>
      </c>
      <c r="N2">
        <v>0</v>
      </c>
    </row>
    <row r="3" spans="1:14" x14ac:dyDescent="0.3">
      <c r="A3">
        <v>1977</v>
      </c>
      <c r="B3">
        <v>12.001029014587402</v>
      </c>
      <c r="C3">
        <v>12.209833145141602</v>
      </c>
      <c r="D3">
        <v>11.198517799377441</v>
      </c>
      <c r="E3">
        <v>3.5283117294311523</v>
      </c>
      <c r="F3">
        <v>3.301471471786499</v>
      </c>
      <c r="G3">
        <v>0.48633745312690735</v>
      </c>
      <c r="H3">
        <v>-36.078762054443359</v>
      </c>
      <c r="I3">
        <v>-34.691265106201172</v>
      </c>
      <c r="J3">
        <v>-32.418373107910156</v>
      </c>
      <c r="K3">
        <v>19.399387359619141</v>
      </c>
      <c r="L3">
        <v>16.502243041992187</v>
      </c>
      <c r="M3">
        <v>11.582574844360352</v>
      </c>
      <c r="N3">
        <v>0</v>
      </c>
    </row>
    <row r="4" spans="1:14" x14ac:dyDescent="0.3">
      <c r="A4">
        <v>1988</v>
      </c>
      <c r="B4">
        <v>12.611186981201172</v>
      </c>
      <c r="C4">
        <v>12.346710205078125</v>
      </c>
      <c r="D4">
        <v>12.288315773010254</v>
      </c>
      <c r="E4">
        <v>18.268070220947266</v>
      </c>
      <c r="F4">
        <v>18.265529632568359</v>
      </c>
      <c r="G4">
        <v>16.800237655639648</v>
      </c>
      <c r="H4">
        <v>-21.706388473510742</v>
      </c>
      <c r="I4">
        <v>-21.908166885375977</v>
      </c>
      <c r="J4">
        <v>-22.59095573425293</v>
      </c>
      <c r="K4">
        <v>4.2382669448852539</v>
      </c>
      <c r="L4">
        <v>3.7416319847106934</v>
      </c>
      <c r="M4">
        <v>8.0080862045288086</v>
      </c>
      <c r="N4">
        <v>0</v>
      </c>
    </row>
    <row r="5" spans="1:14" x14ac:dyDescent="0.3">
      <c r="A5">
        <v>1997</v>
      </c>
      <c r="B5">
        <v>34.573097229003906</v>
      </c>
      <c r="C5">
        <v>35.130165100097656</v>
      </c>
      <c r="D5">
        <v>36.318965911865234</v>
      </c>
      <c r="E5">
        <v>27.440055847167969</v>
      </c>
      <c r="F5">
        <v>27.146005630493164</v>
      </c>
      <c r="G5">
        <v>26.937463760375977</v>
      </c>
      <c r="H5">
        <v>-27.01667594909668</v>
      </c>
      <c r="I5">
        <v>-29.831218719482422</v>
      </c>
      <c r="J5">
        <v>-31.002161026000977</v>
      </c>
      <c r="K5">
        <v>-15.038959503173828</v>
      </c>
      <c r="L5">
        <v>-17.001625061035156</v>
      </c>
      <c r="M5">
        <v>-21.570968627929688</v>
      </c>
      <c r="N5">
        <v>0</v>
      </c>
    </row>
    <row r="6" spans="1:14" x14ac:dyDescent="0.3">
      <c r="A6">
        <v>2002</v>
      </c>
      <c r="B6">
        <v>23.722816467285156</v>
      </c>
      <c r="C6">
        <v>24.373357772827148</v>
      </c>
      <c r="D6">
        <v>23.194143295288086</v>
      </c>
      <c r="E6">
        <v>21.833076477050781</v>
      </c>
      <c r="F6">
        <v>22.626121520996094</v>
      </c>
      <c r="G6">
        <v>21.903831481933594</v>
      </c>
      <c r="H6">
        <v>-14.112722396850586</v>
      </c>
      <c r="I6">
        <v>-16.566177368164063</v>
      </c>
      <c r="J6">
        <v>-20.292831420898437</v>
      </c>
      <c r="K6">
        <v>-16.870796203613281</v>
      </c>
      <c r="L6">
        <v>-16.672233581542969</v>
      </c>
      <c r="M6">
        <v>-13.271488189697266</v>
      </c>
      <c r="N6">
        <v>0</v>
      </c>
    </row>
    <row r="7" spans="1:14" x14ac:dyDescent="0.3">
      <c r="A7">
        <v>2008</v>
      </c>
      <c r="B7">
        <v>34.952816009521484</v>
      </c>
      <c r="C7">
        <v>35.307609558105469</v>
      </c>
      <c r="D7">
        <v>34.989528656005859</v>
      </c>
      <c r="E7">
        <v>24.713096618652344</v>
      </c>
      <c r="F7">
        <v>25.513093948364258</v>
      </c>
      <c r="G7">
        <v>25.033718109130859</v>
      </c>
      <c r="H7">
        <v>-34.893733978271484</v>
      </c>
      <c r="I7">
        <v>-35.277042388916016</v>
      </c>
      <c r="J7">
        <v>-36.257930755615234</v>
      </c>
      <c r="K7">
        <v>-6.4454383850097656</v>
      </c>
      <c r="L7">
        <v>-5.6981387138366699</v>
      </c>
      <c r="M7">
        <v>-4.9669971466064453</v>
      </c>
      <c r="N7">
        <v>0</v>
      </c>
    </row>
    <row r="8" spans="1:14" x14ac:dyDescent="0.3">
      <c r="A8">
        <v>2013</v>
      </c>
      <c r="B8">
        <v>33.438785552978516</v>
      </c>
      <c r="C8">
        <v>33.277217864990234</v>
      </c>
      <c r="D8">
        <v>32.575153350830078</v>
      </c>
      <c r="E8">
        <v>33.253707885742188</v>
      </c>
      <c r="F8">
        <v>33.02960205078125</v>
      </c>
      <c r="G8">
        <v>32.290493011474609</v>
      </c>
      <c r="H8">
        <v>-33.738433837890625</v>
      </c>
      <c r="I8">
        <v>-35.058013916015625</v>
      </c>
      <c r="J8">
        <v>-34.504611968994141</v>
      </c>
      <c r="K8">
        <v>-13.370580673217773</v>
      </c>
      <c r="L8">
        <v>-13.717971801757813</v>
      </c>
      <c r="M8">
        <v>-17.431541442871094</v>
      </c>
      <c r="N8">
        <v>0</v>
      </c>
    </row>
    <row r="9" spans="1:14" x14ac:dyDescent="0.3">
      <c r="A9">
        <v>2018</v>
      </c>
      <c r="B9">
        <v>28.193218231201172</v>
      </c>
      <c r="C9">
        <v>29.031423568725586</v>
      </c>
      <c r="D9">
        <v>28.743003845214844</v>
      </c>
      <c r="E9">
        <v>23.864070892333984</v>
      </c>
      <c r="F9">
        <v>23.813846588134766</v>
      </c>
      <c r="G9">
        <v>23.791296005249023</v>
      </c>
      <c r="H9">
        <v>-22.280563354492188</v>
      </c>
      <c r="I9">
        <v>-21.858749389648438</v>
      </c>
      <c r="J9">
        <v>-22.192010879516602</v>
      </c>
      <c r="K9">
        <v>-7.0532732009887695</v>
      </c>
      <c r="L9">
        <v>-7.6735706329345703</v>
      </c>
      <c r="M9">
        <v>-9.7740411758422852</v>
      </c>
      <c r="N9">
        <v>0</v>
      </c>
    </row>
  </sheetData>
  <pageMargins left="0.7" right="0.7" top="0.75" bottom="0.75" header="0.3" footer="0.3"/>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G7"/>
  <sheetViews>
    <sheetView workbookViewId="0"/>
  </sheetViews>
  <sheetFormatPr baseColWidth="10" defaultColWidth="8.6640625" defaultRowHeight="14.4" x14ac:dyDescent="0.3"/>
  <sheetData>
    <row r="1" spans="1:7" x14ac:dyDescent="0.3">
      <c r="A1" t="s">
        <v>62</v>
      </c>
      <c r="B1" t="s">
        <v>64</v>
      </c>
      <c r="C1" t="s">
        <v>65</v>
      </c>
      <c r="D1" t="s">
        <v>66</v>
      </c>
      <c r="E1" t="s">
        <v>67</v>
      </c>
      <c r="F1" t="s">
        <v>627</v>
      </c>
      <c r="G1" t="s">
        <v>68</v>
      </c>
    </row>
    <row r="2" spans="1:7" x14ac:dyDescent="0.3">
      <c r="A2" t="s">
        <v>593</v>
      </c>
      <c r="B2">
        <v>7.0053495466709137E-2</v>
      </c>
      <c r="C2">
        <v>7.3175773024559021E-2</v>
      </c>
      <c r="D2">
        <v>0.15314376354217529</v>
      </c>
      <c r="E2">
        <v>0.18043023347854614</v>
      </c>
      <c r="F2">
        <v>0.5231967568397522</v>
      </c>
      <c r="G2">
        <v>0</v>
      </c>
    </row>
    <row r="3" spans="1:7" x14ac:dyDescent="0.3">
      <c r="A3" t="s">
        <v>592</v>
      </c>
      <c r="B3">
        <v>8.3160415291786194E-2</v>
      </c>
      <c r="C3">
        <v>6.9971382617950439E-2</v>
      </c>
      <c r="D3">
        <v>0.54288357496261597</v>
      </c>
      <c r="E3">
        <v>0.15494431555271149</v>
      </c>
      <c r="F3">
        <v>0.14904031157493591</v>
      </c>
      <c r="G3">
        <v>0</v>
      </c>
    </row>
    <row r="4" spans="1:7" x14ac:dyDescent="0.3">
      <c r="A4" t="s">
        <v>589</v>
      </c>
      <c r="B4">
        <v>4.6350371092557907E-2</v>
      </c>
      <c r="C4">
        <v>0.40764161944389343</v>
      </c>
      <c r="D4">
        <v>0.30511248111724854</v>
      </c>
      <c r="E4">
        <v>6.9683074951171875E-2</v>
      </c>
      <c r="F4">
        <v>0.16891083121299744</v>
      </c>
      <c r="G4">
        <v>2.3016138002276421E-3</v>
      </c>
    </row>
    <row r="5" spans="1:7" x14ac:dyDescent="0.3">
      <c r="A5" t="s">
        <v>590</v>
      </c>
      <c r="B5">
        <v>7.8502349555492401E-2</v>
      </c>
      <c r="C5">
        <v>0.3152293860912323</v>
      </c>
      <c r="D5">
        <v>0.34268811345100403</v>
      </c>
      <c r="E5">
        <v>5.4206378757953644E-2</v>
      </c>
      <c r="F5">
        <v>0.20253720879554749</v>
      </c>
      <c r="G5">
        <v>6.8365461193025112E-3</v>
      </c>
    </row>
    <row r="6" spans="1:7" x14ac:dyDescent="0.3">
      <c r="A6" t="s">
        <v>63</v>
      </c>
      <c r="B6">
        <v>0.54143840074539185</v>
      </c>
      <c r="C6">
        <v>6.6290684044361115E-2</v>
      </c>
      <c r="D6">
        <v>0.20717240869998932</v>
      </c>
      <c r="E6">
        <v>8.0511942505836487E-2</v>
      </c>
      <c r="F6">
        <v>9.1145716607570648E-2</v>
      </c>
      <c r="G6">
        <v>1.3440831564366817E-2</v>
      </c>
    </row>
    <row r="7" spans="1:7" x14ac:dyDescent="0.3">
      <c r="A7" t="s">
        <v>591</v>
      </c>
      <c r="B7">
        <v>5.8109566569328308E-2</v>
      </c>
      <c r="C7">
        <v>0.19752693176269531</v>
      </c>
      <c r="D7">
        <v>0.29619535803794861</v>
      </c>
      <c r="E7">
        <v>0.10925150662660599</v>
      </c>
      <c r="F7">
        <v>0.15941044688224792</v>
      </c>
      <c r="G7">
        <v>0.17950619757175446</v>
      </c>
    </row>
  </sheetData>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H3"/>
  <sheetViews>
    <sheetView workbookViewId="0"/>
  </sheetViews>
  <sheetFormatPr baseColWidth="10" defaultColWidth="8.6640625" defaultRowHeight="14.4" x14ac:dyDescent="0.3"/>
  <sheetData>
    <row r="1" spans="1:8" x14ac:dyDescent="0.3">
      <c r="B1" t="s">
        <v>73</v>
      </c>
      <c r="C1" t="s">
        <v>74</v>
      </c>
      <c r="D1" t="s">
        <v>75</v>
      </c>
      <c r="E1" t="s">
        <v>76</v>
      </c>
      <c r="F1" t="s">
        <v>77</v>
      </c>
      <c r="G1" t="s">
        <v>78</v>
      </c>
      <c r="H1" t="s">
        <v>19</v>
      </c>
    </row>
    <row r="2" spans="1:8" x14ac:dyDescent="0.3">
      <c r="A2">
        <v>2013</v>
      </c>
      <c r="B2">
        <v>12.10820484161377</v>
      </c>
      <c r="C2">
        <v>10.639623641967773</v>
      </c>
      <c r="D2">
        <v>8.9843015670776367</v>
      </c>
      <c r="E2">
        <v>10.000065803527832</v>
      </c>
      <c r="F2">
        <v>6.7792763710021973</v>
      </c>
      <c r="G2">
        <v>6.5843725204467773</v>
      </c>
      <c r="H2">
        <v>0</v>
      </c>
    </row>
    <row r="3" spans="1:8" x14ac:dyDescent="0.3">
      <c r="A3">
        <v>2018</v>
      </c>
      <c r="B3">
        <v>10.879287719726563</v>
      </c>
      <c r="C3">
        <v>12.336041450500488</v>
      </c>
      <c r="D3">
        <v>11.416957855224609</v>
      </c>
      <c r="E3">
        <v>8.7421483993530273</v>
      </c>
      <c r="F3">
        <v>6.0524392127990723</v>
      </c>
      <c r="G3">
        <v>4.9336776733398437</v>
      </c>
      <c r="H3">
        <v>0</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D22"/>
  <sheetViews>
    <sheetView workbookViewId="0">
      <selection sqref="A1:I1"/>
    </sheetView>
  </sheetViews>
  <sheetFormatPr baseColWidth="10" defaultColWidth="11.44140625" defaultRowHeight="13.8" x14ac:dyDescent="0.25"/>
  <cols>
    <col min="1" max="1" width="26.33203125" style="20" customWidth="1"/>
    <col min="2" max="4" width="17.44140625" style="22" customWidth="1"/>
    <col min="5" max="16384" width="11.44140625" style="20"/>
  </cols>
  <sheetData>
    <row r="1" spans="1:4" ht="28.2" customHeight="1" thickBot="1" x14ac:dyDescent="0.3">
      <c r="A1" s="93" t="s">
        <v>664</v>
      </c>
      <c r="B1" s="94"/>
      <c r="C1" s="94"/>
      <c r="D1" s="95"/>
    </row>
    <row r="2" spans="1:4" s="27" customFormat="1" ht="14.4" thickBot="1" x14ac:dyDescent="0.3">
      <c r="A2" s="28"/>
      <c r="B2" s="30">
        <v>1988</v>
      </c>
      <c r="C2" s="30">
        <v>2002</v>
      </c>
      <c r="D2" s="31">
        <v>2018</v>
      </c>
    </row>
    <row r="3" spans="1:4" s="27" customFormat="1" x14ac:dyDescent="0.25">
      <c r="A3" s="83" t="s">
        <v>476</v>
      </c>
      <c r="B3" s="22"/>
      <c r="C3" s="22"/>
      <c r="D3" s="23"/>
    </row>
    <row r="4" spans="1:4" x14ac:dyDescent="0.25">
      <c r="A4" s="28" t="s">
        <v>573</v>
      </c>
      <c r="B4" s="33">
        <f>IF(r_des!D17="","",r_des!D17)</f>
        <v>0.57600313425064087</v>
      </c>
      <c r="C4" s="33">
        <f>IF(r_des!F17="","",r_des!F17)</f>
        <v>0.57184171676635742</v>
      </c>
      <c r="D4" s="34">
        <f>IF(r_des!I17="","",r_des!I17)</f>
        <v>0.54121452569961548</v>
      </c>
    </row>
    <row r="5" spans="1:4" x14ac:dyDescent="0.25">
      <c r="A5" s="28" t="s">
        <v>47</v>
      </c>
      <c r="B5" s="33">
        <f>IF(r_des!D18="","",r_des!D18)</f>
        <v>0.23509693145751953</v>
      </c>
      <c r="C5" s="33">
        <f>IF(r_des!F18="","",r_des!F18)</f>
        <v>0.23938955366611481</v>
      </c>
      <c r="D5" s="34">
        <f>IF(r_des!I18="","",r_des!I18)</f>
        <v>0.28109380602836609</v>
      </c>
    </row>
    <row r="6" spans="1:4" x14ac:dyDescent="0.25">
      <c r="A6" s="28" t="s">
        <v>477</v>
      </c>
      <c r="B6" s="33">
        <f>IF(r_des!D16="","",r_des!D16)</f>
        <v>0.13686124980449677</v>
      </c>
      <c r="C6" s="33">
        <f>IF(r_des!F16="","",r_des!F16)</f>
        <v>0.13728053867816925</v>
      </c>
      <c r="D6" s="34">
        <f>IF(r_des!I16="","",r_des!I16)</f>
        <v>0.11995057016611099</v>
      </c>
    </row>
    <row r="7" spans="1:4" x14ac:dyDescent="0.25">
      <c r="A7" s="28" t="s">
        <v>574</v>
      </c>
      <c r="B7" s="33">
        <f>IF(r_des!D15="","",r_des!D15)</f>
        <v>5.2038658410310745E-2</v>
      </c>
      <c r="C7" s="33">
        <f>IF(r_des!F15="","",r_des!F15)</f>
        <v>5.148812010884285E-2</v>
      </c>
      <c r="D7" s="34">
        <f>IF(r_des!I15="","",r_des!I15)</f>
        <v>5.7741135358810425E-2</v>
      </c>
    </row>
    <row r="8" spans="1:4" x14ac:dyDescent="0.25">
      <c r="A8" s="83" t="s">
        <v>588</v>
      </c>
      <c r="B8" s="33"/>
      <c r="C8" s="33"/>
      <c r="D8" s="34"/>
    </row>
    <row r="9" spans="1:4" x14ac:dyDescent="0.25">
      <c r="A9" s="28" t="s">
        <v>589</v>
      </c>
      <c r="B9" s="33">
        <f>IF(r_des!D9="","",r_des!D9)</f>
        <v>0.44112208485603333</v>
      </c>
      <c r="C9" s="33">
        <f>IF(r_des!F9="","",r_des!F9)</f>
        <v>0.44159287214279175</v>
      </c>
      <c r="D9" s="34">
        <f>IF(r_des!I9="","",r_des!I9)</f>
        <v>0.44181680679321289</v>
      </c>
    </row>
    <row r="10" spans="1:4" x14ac:dyDescent="0.25">
      <c r="A10" s="28" t="s">
        <v>590</v>
      </c>
      <c r="B10" s="33">
        <f>IF(r_des!D10="","",r_des!D10)</f>
        <v>0.10736971348524094</v>
      </c>
      <c r="C10" s="33">
        <f>IF(r_des!F10="","",r_des!F10)</f>
        <v>0.10478758066892624</v>
      </c>
      <c r="D10" s="34">
        <f>IF(r_des!I10="","",r_des!I10)</f>
        <v>0.10351433604955673</v>
      </c>
    </row>
    <row r="11" spans="1:4" x14ac:dyDescent="0.25">
      <c r="A11" s="28" t="s">
        <v>63</v>
      </c>
      <c r="B11" s="33">
        <f>IF(r_des!D11="","",r_des!D11)</f>
        <v>0.11745620518922806</v>
      </c>
      <c r="C11" s="33">
        <f>IF(r_des!F11="","",r_des!F11)</f>
        <v>0.14681839942932129</v>
      </c>
      <c r="D11" s="34">
        <f>IF(r_des!I11="","",r_des!I11)</f>
        <v>0.1612764298915863</v>
      </c>
    </row>
    <row r="12" spans="1:4" x14ac:dyDescent="0.25">
      <c r="A12" s="28" t="s">
        <v>591</v>
      </c>
      <c r="B12" s="33">
        <f>IF(r_des!D12="","",r_des!D12)</f>
        <v>7.5334571301937103E-2</v>
      </c>
      <c r="C12" s="33">
        <f>IF(r_des!F12="","",r_des!F12)</f>
        <v>7.5795181095600128E-2</v>
      </c>
      <c r="D12" s="34">
        <f>IF(r_des!I12="","",r_des!I12)</f>
        <v>7.6020620763301849E-2</v>
      </c>
    </row>
    <row r="13" spans="1:4" x14ac:dyDescent="0.25">
      <c r="A13" s="28" t="s">
        <v>592</v>
      </c>
      <c r="B13" s="33">
        <f>IF(r_des!D8="","",r_des!D8)</f>
        <v>0.15382146835327148</v>
      </c>
      <c r="C13" s="33">
        <f>IF(r_des!F8="","",r_des!F8)</f>
        <v>0.1542927473783493</v>
      </c>
      <c r="D13" s="34">
        <f>IF(r_des!I8="","",r_des!I8)</f>
        <v>0.15452206134796143</v>
      </c>
    </row>
    <row r="14" spans="1:4" x14ac:dyDescent="0.25">
      <c r="A14" s="28" t="s">
        <v>593</v>
      </c>
      <c r="B14" s="33">
        <f>IF(r_des!D6="","",r_des!D6)</f>
        <v>3.5321112722158432E-2</v>
      </c>
      <c r="C14" s="33">
        <f>IF(r_des!F6="","",r_des!F6)</f>
        <v>3.579268604516983E-2</v>
      </c>
      <c r="D14" s="34">
        <f>IF(r_des!I6="","",r_des!I6)</f>
        <v>3.6024261265993118E-2</v>
      </c>
    </row>
    <row r="15" spans="1:4" ht="14.4" thickBot="1" x14ac:dyDescent="0.3">
      <c r="A15" s="28" t="s">
        <v>665</v>
      </c>
      <c r="B15" s="33">
        <f>IF(r_des!D7="","",r_des!D7)</f>
        <v>6.9574803113937378E-2</v>
      </c>
      <c r="C15" s="33">
        <f>IF(r_des!F7="","",r_des!F7)</f>
        <v>4.0920503437519073E-2</v>
      </c>
      <c r="D15" s="34">
        <f>IF(r_des!I7="","",r_des!I7)</f>
        <v>2.6825496926903725E-2</v>
      </c>
    </row>
    <row r="16" spans="1:4" ht="61.2" customHeight="1" thickBot="1" x14ac:dyDescent="0.3">
      <c r="A16" s="96" t="s">
        <v>668</v>
      </c>
      <c r="B16" s="97"/>
      <c r="C16" s="97"/>
      <c r="D16" s="98"/>
    </row>
    <row r="17" spans="1:4" x14ac:dyDescent="0.25">
      <c r="B17" s="33"/>
      <c r="C17" s="33"/>
      <c r="D17" s="33"/>
    </row>
    <row r="18" spans="1:4" x14ac:dyDescent="0.25">
      <c r="B18" s="33"/>
      <c r="C18" s="33"/>
      <c r="D18" s="33"/>
    </row>
    <row r="19" spans="1:4" x14ac:dyDescent="0.25">
      <c r="B19" s="33"/>
      <c r="C19" s="33"/>
      <c r="D19" s="33"/>
    </row>
    <row r="20" spans="1:4" x14ac:dyDescent="0.25">
      <c r="B20" s="33"/>
      <c r="C20" s="33"/>
      <c r="D20" s="33"/>
    </row>
    <row r="21" spans="1:4" x14ac:dyDescent="0.25">
      <c r="B21" s="33"/>
      <c r="C21" s="33"/>
      <c r="D21" s="33"/>
    </row>
    <row r="22" spans="1:4" x14ac:dyDescent="0.25">
      <c r="A22" s="99"/>
      <c r="B22" s="99"/>
      <c r="C22" s="99"/>
    </row>
  </sheetData>
  <mergeCells count="3">
    <mergeCell ref="A1:D1"/>
    <mergeCell ref="A16:D16"/>
    <mergeCell ref="A22:C22"/>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E9"/>
  <sheetViews>
    <sheetView workbookViewId="0"/>
  </sheetViews>
  <sheetFormatPr baseColWidth="10" defaultColWidth="8.6640625" defaultRowHeight="14.4" x14ac:dyDescent="0.3"/>
  <sheetData>
    <row r="1" spans="1:5" x14ac:dyDescent="0.3">
      <c r="A1" t="s">
        <v>18</v>
      </c>
      <c r="B1" t="s">
        <v>605</v>
      </c>
      <c r="C1" t="s">
        <v>606</v>
      </c>
      <c r="D1" t="s">
        <v>607</v>
      </c>
      <c r="E1" t="s">
        <v>19</v>
      </c>
    </row>
    <row r="2" spans="1:5" x14ac:dyDescent="0.3">
      <c r="A2">
        <v>1970</v>
      </c>
      <c r="B2">
        <v>17.378381729125977</v>
      </c>
      <c r="C2">
        <v>19.249799728393555</v>
      </c>
      <c r="D2">
        <v>20.488681793212891</v>
      </c>
      <c r="E2">
        <v>0</v>
      </c>
    </row>
    <row r="3" spans="1:5" x14ac:dyDescent="0.3">
      <c r="A3">
        <v>1977</v>
      </c>
      <c r="B3">
        <v>20.277944564819336</v>
      </c>
      <c r="C3">
        <v>20.485519409179688</v>
      </c>
      <c r="D3">
        <v>19.545101165771484</v>
      </c>
      <c r="E3">
        <v>0</v>
      </c>
    </row>
    <row r="4" spans="1:5" x14ac:dyDescent="0.3">
      <c r="A4">
        <v>1988</v>
      </c>
      <c r="B4">
        <v>14.659849166870117</v>
      </c>
      <c r="C4">
        <v>12.901740074157715</v>
      </c>
      <c r="D4">
        <v>11.51389217376709</v>
      </c>
      <c r="E4">
        <v>0</v>
      </c>
    </row>
    <row r="5" spans="1:5" x14ac:dyDescent="0.3">
      <c r="A5">
        <v>1997</v>
      </c>
      <c r="B5">
        <v>14.880940437316895</v>
      </c>
      <c r="C5">
        <v>11.596416473388672</v>
      </c>
      <c r="D5">
        <v>14.092607498168945</v>
      </c>
      <c r="E5">
        <v>0</v>
      </c>
    </row>
    <row r="6" spans="1:5" x14ac:dyDescent="0.3">
      <c r="A6">
        <v>2002</v>
      </c>
      <c r="B6">
        <v>14.658506393432617</v>
      </c>
      <c r="C6">
        <v>10.989896774291992</v>
      </c>
      <c r="D6">
        <v>11.032199859619141</v>
      </c>
      <c r="E6">
        <v>0</v>
      </c>
    </row>
    <row r="7" spans="1:5" x14ac:dyDescent="0.3">
      <c r="A7">
        <v>2008</v>
      </c>
      <c r="B7">
        <v>6.3825259208679199</v>
      </c>
      <c r="C7">
        <v>6.8052277565002441</v>
      </c>
      <c r="D7">
        <v>7.0548481941223145</v>
      </c>
      <c r="E7">
        <v>0</v>
      </c>
    </row>
    <row r="8" spans="1:5" x14ac:dyDescent="0.3">
      <c r="A8">
        <v>2013</v>
      </c>
      <c r="B8">
        <v>10.842189788818359</v>
      </c>
      <c r="C8">
        <v>3.3705954551696777</v>
      </c>
      <c r="D8">
        <v>1.5668712854385376</v>
      </c>
      <c r="E8">
        <v>0</v>
      </c>
    </row>
    <row r="9" spans="1:5" x14ac:dyDescent="0.3">
      <c r="A9">
        <v>2018</v>
      </c>
      <c r="B9">
        <v>23.632352828979492</v>
      </c>
      <c r="C9">
        <v>12.792984008789063</v>
      </c>
      <c r="D9">
        <v>13.579577445983887</v>
      </c>
      <c r="E9">
        <v>0</v>
      </c>
    </row>
  </sheetData>
  <pageMargins left="0.7" right="0.7" top="0.75" bottom="0.75" header="0.3" footer="0.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J39"/>
  <sheetViews>
    <sheetView workbookViewId="0">
      <selection activeCell="F1" sqref="F1"/>
    </sheetView>
  </sheetViews>
  <sheetFormatPr baseColWidth="10" defaultColWidth="8.6640625" defaultRowHeight="14.4" x14ac:dyDescent="0.3"/>
  <sheetData>
    <row r="1" spans="1:10" x14ac:dyDescent="0.3">
      <c r="B1" t="s">
        <v>617</v>
      </c>
      <c r="C1" t="s">
        <v>618</v>
      </c>
      <c r="D1" t="s">
        <v>85</v>
      </c>
      <c r="E1" t="s">
        <v>619</v>
      </c>
      <c r="F1" t="s">
        <v>615</v>
      </c>
      <c r="G1" t="s">
        <v>620</v>
      </c>
      <c r="H1" t="s">
        <v>86</v>
      </c>
      <c r="I1" t="s">
        <v>621</v>
      </c>
      <c r="J1" t="s">
        <v>87</v>
      </c>
    </row>
    <row r="2" spans="1:10" x14ac:dyDescent="0.3">
      <c r="A2">
        <v>1981</v>
      </c>
      <c r="B2">
        <v>4.4736122271877843E-2</v>
      </c>
      <c r="C2">
        <v>8.2821210782632118E-3</v>
      </c>
      <c r="D2">
        <v>0.11498129054099565</v>
      </c>
      <c r="E2">
        <v>2.038373310416559E-2</v>
      </c>
      <c r="F2">
        <v>0.41902798875542963</v>
      </c>
      <c r="G2">
        <v>0.15972190404246886</v>
      </c>
      <c r="H2">
        <v>0.13199111896672447</v>
      </c>
      <c r="I2">
        <v>0.10087566005166064</v>
      </c>
      <c r="J2">
        <v>81714816</v>
      </c>
    </row>
    <row r="3" spans="1:10" x14ac:dyDescent="0.3">
      <c r="A3">
        <v>1982</v>
      </c>
      <c r="B3">
        <v>4.4216763391778852E-2</v>
      </c>
      <c r="C3">
        <v>8.6342554660660143E-3</v>
      </c>
      <c r="D3">
        <v>0.1149738548564468</v>
      </c>
      <c r="E3">
        <v>2.0646588509871267E-2</v>
      </c>
      <c r="F3">
        <v>0.41680717619188795</v>
      </c>
      <c r="G3">
        <v>0.16147381317955825</v>
      </c>
      <c r="H3">
        <v>0.1310552256661435</v>
      </c>
      <c r="I3">
        <v>0.10219226353812157</v>
      </c>
      <c r="J3">
        <v>84459280</v>
      </c>
    </row>
    <row r="4" spans="1:10" x14ac:dyDescent="0.3">
      <c r="A4">
        <v>1983</v>
      </c>
      <c r="B4">
        <v>4.373009890310204E-2</v>
      </c>
      <c r="C4">
        <v>8.9642260281142076E-3</v>
      </c>
      <c r="D4">
        <v>0.11496689774850931</v>
      </c>
      <c r="E4">
        <v>2.0892900735353815E-2</v>
      </c>
      <c r="F4">
        <v>0.41472618787800558</v>
      </c>
      <c r="G4">
        <v>0.16311546560344617</v>
      </c>
      <c r="H4">
        <v>0.13017825291338436</v>
      </c>
      <c r="I4">
        <v>0.10342600459228031</v>
      </c>
      <c r="J4">
        <v>87203736</v>
      </c>
    </row>
    <row r="5" spans="1:10" x14ac:dyDescent="0.3">
      <c r="A5">
        <v>1984</v>
      </c>
      <c r="B5">
        <v>4.3273128311628245E-2</v>
      </c>
      <c r="C5">
        <v>9.2740599589541534E-3</v>
      </c>
      <c r="D5">
        <v>0.11496035495985467</v>
      </c>
      <c r="E5">
        <v>2.1124180361585889E-2</v>
      </c>
      <c r="F5">
        <v>0.41277215108251192</v>
      </c>
      <c r="G5">
        <v>0.1646569247633638</v>
      </c>
      <c r="H5">
        <v>0.12935478419801619</v>
      </c>
      <c r="I5">
        <v>0.10458444971661468</v>
      </c>
      <c r="J5">
        <v>89948200</v>
      </c>
    </row>
    <row r="6" spans="1:10" x14ac:dyDescent="0.3">
      <c r="A6">
        <v>1985</v>
      </c>
      <c r="B6">
        <v>4.2843214186338269E-2</v>
      </c>
      <c r="C6">
        <v>9.5655458071162297E-3</v>
      </c>
      <c r="D6">
        <v>0.11495418969042126</v>
      </c>
      <c r="E6">
        <v>2.1341762593703201E-2</v>
      </c>
      <c r="F6">
        <v>0.41093378989010049</v>
      </c>
      <c r="G6">
        <v>0.16610708988947909</v>
      </c>
      <c r="H6">
        <v>0.12858006725709667</v>
      </c>
      <c r="I6">
        <v>0.10567428674404812</v>
      </c>
      <c r="J6">
        <v>92692672</v>
      </c>
    </row>
    <row r="7" spans="1:10" x14ac:dyDescent="0.3">
      <c r="A7">
        <v>1986</v>
      </c>
      <c r="B7">
        <v>4.2438033131089195E-2</v>
      </c>
      <c r="C7">
        <v>9.8402688731370879E-3</v>
      </c>
      <c r="D7">
        <v>0.11494839827954588</v>
      </c>
      <c r="E7">
        <v>2.1546834477248727E-2</v>
      </c>
      <c r="F7">
        <v>0.40920122826831085</v>
      </c>
      <c r="G7">
        <v>0.16747387871940153</v>
      </c>
      <c r="H7">
        <v>0.12784992859382777</v>
      </c>
      <c r="I7">
        <v>0.10670146109174618</v>
      </c>
      <c r="J7">
        <v>95437128</v>
      </c>
    </row>
    <row r="8" spans="1:10" x14ac:dyDescent="0.3">
      <c r="A8">
        <v>1987</v>
      </c>
      <c r="B8">
        <v>4.205549716036406E-2</v>
      </c>
      <c r="C8">
        <v>1.0099631702885265E-2</v>
      </c>
      <c r="D8">
        <v>0.11494291191017461</v>
      </c>
      <c r="E8">
        <v>2.174043812689954E-2</v>
      </c>
      <c r="F8">
        <v>0.40756546033065261</v>
      </c>
      <c r="G8">
        <v>0.16876422873532312</v>
      </c>
      <c r="H8">
        <v>0.12716058813464029</v>
      </c>
      <c r="I8">
        <v>0.10767119297302143</v>
      </c>
      <c r="J8">
        <v>98181600</v>
      </c>
    </row>
    <row r="9" spans="1:10" x14ac:dyDescent="0.3">
      <c r="A9">
        <v>1988</v>
      </c>
      <c r="B9">
        <v>4.1693772319806095E-2</v>
      </c>
      <c r="C9">
        <v>1.0344890520640181E-2</v>
      </c>
      <c r="D9">
        <v>0.1149377421426237</v>
      </c>
      <c r="E9">
        <v>2.1923515964995203E-2</v>
      </c>
      <c r="F9">
        <v>0.40601871928890199</v>
      </c>
      <c r="G9">
        <v>0.16998442899621483</v>
      </c>
      <c r="H9">
        <v>0.12650875805550155</v>
      </c>
      <c r="I9">
        <v>0.10858820243604882</v>
      </c>
      <c r="J9">
        <v>100926056</v>
      </c>
    </row>
    <row r="10" spans="1:10" x14ac:dyDescent="0.3">
      <c r="A10">
        <v>1989</v>
      </c>
      <c r="B10">
        <v>4.1351192886757558E-2</v>
      </c>
      <c r="C10">
        <v>1.0577162296308552E-2</v>
      </c>
      <c r="D10">
        <v>0.11493282835407186</v>
      </c>
      <c r="E10">
        <v>2.2096897201102323E-2</v>
      </c>
      <c r="F10">
        <v>0.40455380915972572</v>
      </c>
      <c r="G10">
        <v>0.17113999843812891</v>
      </c>
      <c r="H10">
        <v>0.12589142017295407</v>
      </c>
      <c r="I10">
        <v>0.10945664326123621</v>
      </c>
      <c r="J10">
        <v>103670528</v>
      </c>
    </row>
    <row r="11" spans="1:10" x14ac:dyDescent="0.3">
      <c r="A11">
        <v>1990</v>
      </c>
      <c r="B11">
        <v>4.1026286972797969E-2</v>
      </c>
      <c r="C11">
        <v>1.0797454178260897E-2</v>
      </c>
      <c r="D11">
        <v>0.1149281766614238</v>
      </c>
      <c r="E11">
        <v>2.2261337011612047E-2</v>
      </c>
      <c r="F11">
        <v>0.40316449020641754</v>
      </c>
      <c r="G11">
        <v>0.17223597592339246</v>
      </c>
      <c r="H11">
        <v>0.1253059343367709</v>
      </c>
      <c r="I11">
        <v>0.11028029772346362</v>
      </c>
      <c r="J11">
        <v>106414992</v>
      </c>
    </row>
    <row r="12" spans="1:10" x14ac:dyDescent="0.3">
      <c r="A12">
        <v>1991</v>
      </c>
      <c r="B12">
        <v>4.0717721474736665E-2</v>
      </c>
      <c r="C12">
        <v>1.1006669802874049E-2</v>
      </c>
      <c r="D12">
        <v>0.11492376729497569</v>
      </c>
      <c r="E12">
        <v>2.2417509843032552E-2</v>
      </c>
      <c r="F12">
        <v>0.40184506063094055</v>
      </c>
      <c r="G12">
        <v>0.17327685643848253</v>
      </c>
      <c r="H12">
        <v>0.12474989796577206</v>
      </c>
      <c r="I12">
        <v>0.11106254403191926</v>
      </c>
      <c r="J12">
        <v>109159448</v>
      </c>
    </row>
    <row r="13" spans="1:10" x14ac:dyDescent="0.3">
      <c r="A13">
        <v>1992</v>
      </c>
      <c r="B13">
        <v>4.0424288294764889E-2</v>
      </c>
      <c r="C13">
        <v>1.1205622552319707E-2</v>
      </c>
      <c r="D13">
        <v>0.1149195659933676</v>
      </c>
      <c r="E13">
        <v>2.2566020748229072E-2</v>
      </c>
      <c r="F13">
        <v>0.40059032073874234</v>
      </c>
      <c r="G13">
        <v>0.17426666906872745</v>
      </c>
      <c r="H13">
        <v>0.12422112642496359</v>
      </c>
      <c r="I13">
        <v>0.11180641298759958</v>
      </c>
      <c r="J13">
        <v>111903912</v>
      </c>
    </row>
    <row r="14" spans="1:10" x14ac:dyDescent="0.3">
      <c r="A14">
        <v>1993</v>
      </c>
      <c r="B14">
        <v>4.0144900777668177E-2</v>
      </c>
      <c r="C14">
        <v>1.1395049406016922E-2</v>
      </c>
      <c r="D14">
        <v>0.11491555781545076</v>
      </c>
      <c r="E14">
        <v>2.2707419931884954E-2</v>
      </c>
      <c r="F14">
        <v>0.39939562514897725</v>
      </c>
      <c r="G14">
        <v>0.17520908101068394</v>
      </c>
      <c r="H14">
        <v>0.12371766182068471</v>
      </c>
      <c r="I14">
        <v>0.11251466047702861</v>
      </c>
      <c r="J14">
        <v>114648384</v>
      </c>
    </row>
    <row r="15" spans="1:10" x14ac:dyDescent="0.3">
      <c r="A15">
        <v>1994</v>
      </c>
      <c r="B15">
        <v>3.9878582032771337E-2</v>
      </c>
      <c r="C15">
        <v>1.1575620795953144E-2</v>
      </c>
      <c r="D15">
        <v>0.11491175270996085</v>
      </c>
      <c r="E15">
        <v>2.2842210819671797E-2</v>
      </c>
      <c r="F15">
        <v>0.39825684428454067</v>
      </c>
      <c r="G15">
        <v>0.17610745254991703</v>
      </c>
      <c r="H15">
        <v>0.1232377545342629</v>
      </c>
      <c r="I15">
        <v>0.11318980782814352</v>
      </c>
      <c r="J15">
        <v>117392840</v>
      </c>
    </row>
    <row r="16" spans="1:10" x14ac:dyDescent="0.3">
      <c r="A16">
        <v>1995</v>
      </c>
      <c r="B16">
        <v>3.9624425757087023E-2</v>
      </c>
      <c r="C16">
        <v>1.1747940556552488E-2</v>
      </c>
      <c r="D16">
        <v>0.11490810615106821</v>
      </c>
      <c r="E16">
        <v>2.2970840233215807E-2</v>
      </c>
      <c r="F16">
        <v>0.39717003989568206</v>
      </c>
      <c r="G16">
        <v>0.17696475512953044</v>
      </c>
      <c r="H16">
        <v>0.12277975721647576</v>
      </c>
      <c r="I16">
        <v>0.11383409344134485</v>
      </c>
      <c r="J16">
        <v>120137312</v>
      </c>
    </row>
    <row r="17" spans="1:10" x14ac:dyDescent="0.3">
      <c r="A17">
        <v>1996</v>
      </c>
      <c r="B17">
        <v>3.9381624822870401E-2</v>
      </c>
      <c r="C17">
        <v>1.1912563828830078E-2</v>
      </c>
      <c r="D17">
        <v>0.11490462995912429</v>
      </c>
      <c r="E17">
        <v>2.3093725468290759E-2</v>
      </c>
      <c r="F17">
        <v>0.39613180720955726</v>
      </c>
      <c r="G17">
        <v>0.1777837748699205</v>
      </c>
      <c r="H17">
        <v>0.1223422259131411</v>
      </c>
      <c r="I17">
        <v>0.11444960723874954</v>
      </c>
      <c r="J17">
        <v>122881776</v>
      </c>
    </row>
    <row r="18" spans="1:10" x14ac:dyDescent="0.3">
      <c r="A18">
        <v>1997</v>
      </c>
      <c r="B18">
        <v>3.9149432475253577E-2</v>
      </c>
      <c r="C18">
        <v>1.2069994294185673E-2</v>
      </c>
      <c r="D18">
        <v>0.11490130565079397</v>
      </c>
      <c r="E18">
        <v>2.3211241536799956E-2</v>
      </c>
      <c r="F18">
        <v>0.39513893753406931</v>
      </c>
      <c r="G18">
        <v>0.17856700956742796</v>
      </c>
      <c r="H18">
        <v>0.12192381145849784</v>
      </c>
      <c r="I18">
        <v>0.11503822768236954</v>
      </c>
      <c r="J18">
        <v>125626240</v>
      </c>
    </row>
    <row r="19" spans="1:10" x14ac:dyDescent="0.3">
      <c r="A19">
        <v>1998</v>
      </c>
      <c r="B19">
        <v>3.8927142508954848E-2</v>
      </c>
      <c r="C19">
        <v>1.2220700310519427E-2</v>
      </c>
      <c r="D19">
        <v>0.11489817864373923</v>
      </c>
      <c r="E19">
        <v>2.3323731350808431E-2</v>
      </c>
      <c r="F19">
        <v>0.39418855135741554</v>
      </c>
      <c r="G19">
        <v>0.17931679774433285</v>
      </c>
      <c r="H19">
        <v>0.12152328795995149</v>
      </c>
      <c r="I19">
        <v>0.11560161791421707</v>
      </c>
      <c r="J19">
        <v>128370712</v>
      </c>
    </row>
    <row r="20" spans="1:10" x14ac:dyDescent="0.3">
      <c r="A20">
        <v>1999</v>
      </c>
      <c r="B20">
        <v>3.8962316776876102E-2</v>
      </c>
      <c r="C20">
        <v>1.2260019853599983E-2</v>
      </c>
      <c r="D20">
        <v>0.11468751835516916</v>
      </c>
      <c r="E20">
        <v>2.332831260301205E-2</v>
      </c>
      <c r="F20">
        <v>0.39349335417128417</v>
      </c>
      <c r="G20">
        <v>0.17964781277776137</v>
      </c>
      <c r="H20">
        <v>0.12168591234885481</v>
      </c>
      <c r="I20">
        <v>0.11593476933900622</v>
      </c>
      <c r="J20">
        <v>123262280</v>
      </c>
    </row>
    <row r="21" spans="1:10" x14ac:dyDescent="0.3">
      <c r="A21">
        <v>2000</v>
      </c>
      <c r="B21">
        <v>3.9000529953080836E-2</v>
      </c>
      <c r="C21">
        <v>1.230273855810512E-2</v>
      </c>
      <c r="D21">
        <v>0.1144586343419888</v>
      </c>
      <c r="E21">
        <v>2.3333288420142633E-2</v>
      </c>
      <c r="F21">
        <v>0.39273801609995701</v>
      </c>
      <c r="G21">
        <v>0.18000743877542177</v>
      </c>
      <c r="H21">
        <v>0.12186259075624244</v>
      </c>
      <c r="I21">
        <v>0.1162967207773566</v>
      </c>
      <c r="J21">
        <v>118153856</v>
      </c>
    </row>
    <row r="22" spans="1:10" x14ac:dyDescent="0.3">
      <c r="A22">
        <v>2001</v>
      </c>
      <c r="B22">
        <v>3.9042205057988735E-2</v>
      </c>
      <c r="C22">
        <v>1.2349320726057267E-2</v>
      </c>
      <c r="D22">
        <v>0.11420908843993026</v>
      </c>
      <c r="E22">
        <v>2.3338718897807861E-2</v>
      </c>
      <c r="F22">
        <v>0.39191449510271131</v>
      </c>
      <c r="G22">
        <v>0.18039960543996622</v>
      </c>
      <c r="H22">
        <v>0.12205526296123413</v>
      </c>
      <c r="I22">
        <v>0.1166914095263383</v>
      </c>
      <c r="J22">
        <v>113045408</v>
      </c>
    </row>
    <row r="23" spans="1:10" x14ac:dyDescent="0.3">
      <c r="A23">
        <v>2002</v>
      </c>
      <c r="B23">
        <v>3.9087813379123995E-2</v>
      </c>
      <c r="C23">
        <v>1.2400308505910559E-2</v>
      </c>
      <c r="D23">
        <v>0.11393588770752477</v>
      </c>
      <c r="E23">
        <v>2.334465648255234E-2</v>
      </c>
      <c r="F23">
        <v>0.39101290686329299</v>
      </c>
      <c r="G23">
        <v>0.18082883947701636</v>
      </c>
      <c r="H23">
        <v>0.12226613652527948</v>
      </c>
      <c r="I23">
        <v>0.11712342326530649</v>
      </c>
      <c r="J23">
        <v>107936992</v>
      </c>
    </row>
    <row r="24" spans="1:10" x14ac:dyDescent="0.3">
      <c r="A24">
        <v>2003</v>
      </c>
      <c r="B24">
        <v>3.9137959337366975E-2</v>
      </c>
      <c r="C24">
        <v>1.2456364263002419E-2</v>
      </c>
      <c r="D24">
        <v>0.11363556000395221</v>
      </c>
      <c r="E24">
        <v>2.3351187646700487E-2</v>
      </c>
      <c r="F24">
        <v>0.3900217993911419</v>
      </c>
      <c r="G24">
        <v>0.18130074951939423</v>
      </c>
      <c r="H24">
        <v>0.12249798110563835</v>
      </c>
      <c r="I24">
        <v>0.11759837928295408</v>
      </c>
      <c r="J24">
        <v>102828560</v>
      </c>
    </row>
    <row r="25" spans="1:10" x14ac:dyDescent="0.3">
      <c r="A25">
        <v>2004</v>
      </c>
      <c r="B25">
        <v>3.919334817080878E-2</v>
      </c>
      <c r="C25">
        <v>1.2518280778346913E-2</v>
      </c>
      <c r="D25">
        <v>0.11330383234864366</v>
      </c>
      <c r="E25">
        <v>2.3358401659072735E-2</v>
      </c>
      <c r="F25">
        <v>0.38892706935463695</v>
      </c>
      <c r="G25">
        <v>0.181821998841426</v>
      </c>
      <c r="H25">
        <v>0.12275406556978721</v>
      </c>
      <c r="I25">
        <v>0.11812299304397145</v>
      </c>
      <c r="J25">
        <v>97720128</v>
      </c>
    </row>
    <row r="26" spans="1:10" x14ac:dyDescent="0.3">
      <c r="A26">
        <v>2005</v>
      </c>
      <c r="B26">
        <v>3.925484746548643E-2</v>
      </c>
      <c r="C26">
        <v>1.258702788468532E-2</v>
      </c>
      <c r="D26">
        <v>0.11293550870723715</v>
      </c>
      <c r="E26">
        <v>2.336641151674838E-2</v>
      </c>
      <c r="F26">
        <v>0.38771156938968054</v>
      </c>
      <c r="G26">
        <v>0.18240075206051728</v>
      </c>
      <c r="H26">
        <v>0.1230384011108057</v>
      </c>
      <c r="I26">
        <v>0.11870548186483919</v>
      </c>
      <c r="J26">
        <v>92611696</v>
      </c>
    </row>
    <row r="27" spans="1:10" x14ac:dyDescent="0.3">
      <c r="A27">
        <v>2006</v>
      </c>
      <c r="B27">
        <v>3.9323523810629618E-2</v>
      </c>
      <c r="C27">
        <v>1.2663800731931487E-2</v>
      </c>
      <c r="D27">
        <v>0.11252416938191752</v>
      </c>
      <c r="E27">
        <v>2.337535446674497E-2</v>
      </c>
      <c r="F27">
        <v>0.38635411256392788</v>
      </c>
      <c r="G27">
        <v>0.183047063657231</v>
      </c>
      <c r="H27">
        <v>0.12335592433617797</v>
      </c>
      <c r="I27">
        <v>0.11935597105443096</v>
      </c>
      <c r="J27">
        <v>87503272</v>
      </c>
    </row>
    <row r="28" spans="1:10" x14ac:dyDescent="0.3">
      <c r="A28">
        <v>2007</v>
      </c>
      <c r="B28">
        <v>3.9400723579362355E-2</v>
      </c>
      <c r="C28">
        <v>1.2750095782706371E-2</v>
      </c>
      <c r="D28">
        <v>0.11206184630608872</v>
      </c>
      <c r="E28">
        <v>2.3385410871400284E-2</v>
      </c>
      <c r="F28">
        <v>0.38482840768459847</v>
      </c>
      <c r="G28">
        <v>0.18377355269078041</v>
      </c>
      <c r="H28">
        <v>0.12371284402885852</v>
      </c>
      <c r="I28">
        <v>0.12008714332957193</v>
      </c>
      <c r="J28">
        <v>82394832</v>
      </c>
    </row>
    <row r="29" spans="1:10" x14ac:dyDescent="0.3">
      <c r="A29">
        <v>2008</v>
      </c>
      <c r="B29">
        <v>3.9488120602008056E-2</v>
      </c>
      <c r="C29">
        <v>1.2847795953979385E-2</v>
      </c>
      <c r="D29">
        <v>0.11153838330796795</v>
      </c>
      <c r="E29">
        <v>2.3396791839517241E-2</v>
      </c>
      <c r="F29">
        <v>0.383100932831553</v>
      </c>
      <c r="G29">
        <v>0.18459604177748823</v>
      </c>
      <c r="H29">
        <v>0.12411692105033527</v>
      </c>
      <c r="I29">
        <v>0.12091494794272235</v>
      </c>
      <c r="J29">
        <v>77286408</v>
      </c>
    </row>
    <row r="30" spans="1:10" x14ac:dyDescent="0.3">
      <c r="A30">
        <v>2009</v>
      </c>
      <c r="B30">
        <v>3.9587893126845228E-2</v>
      </c>
      <c r="C30">
        <v>1.2959327094458841E-2</v>
      </c>
      <c r="D30">
        <v>0.11094083602455131</v>
      </c>
      <c r="E30">
        <v>2.3409786386916695E-2</v>
      </c>
      <c r="F30">
        <v>0.38112897485515529</v>
      </c>
      <c r="G30">
        <v>0.18553497537808486</v>
      </c>
      <c r="H30">
        <v>0.12457820928644495</v>
      </c>
      <c r="I30">
        <v>0.12185994242897584</v>
      </c>
      <c r="J30">
        <v>72177976</v>
      </c>
    </row>
    <row r="31" spans="1:10" x14ac:dyDescent="0.3">
      <c r="A31">
        <v>2010</v>
      </c>
      <c r="B31">
        <v>3.970286423894577E-2</v>
      </c>
      <c r="C31">
        <v>1.308784804023716E-2</v>
      </c>
      <c r="D31">
        <v>0.1102522629347234</v>
      </c>
      <c r="E31">
        <v>2.342476042479132E-2</v>
      </c>
      <c r="F31">
        <v>0.37885662380528484</v>
      </c>
      <c r="G31">
        <v>0.18661693897903942</v>
      </c>
      <c r="H31">
        <v>0.12510976666249587</v>
      </c>
      <c r="I31">
        <v>0.12294889018479088</v>
      </c>
      <c r="J31">
        <v>67069544</v>
      </c>
    </row>
    <row r="32" spans="1:10" x14ac:dyDescent="0.3">
      <c r="A32">
        <v>2011</v>
      </c>
      <c r="B32">
        <v>3.9836793116301721E-2</v>
      </c>
      <c r="C32">
        <v>1.3237561004392561E-2</v>
      </c>
      <c r="D32">
        <v>0.10945014995857402</v>
      </c>
      <c r="E32">
        <v>2.3442203555029805E-2</v>
      </c>
      <c r="F32">
        <v>0.37620958126122722</v>
      </c>
      <c r="G32">
        <v>0.18787730923873672</v>
      </c>
      <c r="H32">
        <v>0.12572897335993583</v>
      </c>
      <c r="I32">
        <v>0.12421739622749185</v>
      </c>
      <c r="J32">
        <v>61961112</v>
      </c>
    </row>
    <row r="33" spans="1:10" x14ac:dyDescent="0.3">
      <c r="A33">
        <v>2012</v>
      </c>
      <c r="B33">
        <v>3.9994790043318976E-2</v>
      </c>
      <c r="C33">
        <v>1.3414178540044199E-2</v>
      </c>
      <c r="D33">
        <v>0.10850389110944286</v>
      </c>
      <c r="E33">
        <v>2.3462781349973299E-2</v>
      </c>
      <c r="F33">
        <v>0.37308684480661247</v>
      </c>
      <c r="G33">
        <v>0.18936417773093547</v>
      </c>
      <c r="H33">
        <v>0.12645945626485858</v>
      </c>
      <c r="I33">
        <v>0.12571386256549383</v>
      </c>
      <c r="J33">
        <v>56852680</v>
      </c>
    </row>
    <row r="34" spans="1:10" x14ac:dyDescent="0.3">
      <c r="A34">
        <v>2013</v>
      </c>
      <c r="B34">
        <v>4.0183980241902041E-2</v>
      </c>
      <c r="C34">
        <v>1.3625668025890103E-2</v>
      </c>
      <c r="D34">
        <v>0.10737078584110173</v>
      </c>
      <c r="E34">
        <v>2.3487420399854266E-2</v>
      </c>
      <c r="F34">
        <v>0.36934749776651521</v>
      </c>
      <c r="G34">
        <v>0.1911446125455635</v>
      </c>
      <c r="H34">
        <v>0.12733416264283809</v>
      </c>
      <c r="I34">
        <v>0.1275057952330628</v>
      </c>
      <c r="J34">
        <v>51744252</v>
      </c>
    </row>
    <row r="35" spans="1:10" x14ac:dyDescent="0.3">
      <c r="A35">
        <v>2014</v>
      </c>
      <c r="B35">
        <v>4.0414624673877263E-2</v>
      </c>
      <c r="C35">
        <v>1.3883492464246793E-2</v>
      </c>
      <c r="D35">
        <v>0.10598946097565871</v>
      </c>
      <c r="E35">
        <v>2.3517461343444703E-2</v>
      </c>
      <c r="F35">
        <v>0.36478900680112469</v>
      </c>
      <c r="G35">
        <v>0.19331513358745561</v>
      </c>
      <c r="H35">
        <v>0.12840051946340983</v>
      </c>
      <c r="I35">
        <v>0.1296903221335293</v>
      </c>
      <c r="J35">
        <v>46635816</v>
      </c>
    </row>
    <row r="36" spans="1:10" x14ac:dyDescent="0.3">
      <c r="A36">
        <v>2015</v>
      </c>
      <c r="B36">
        <v>4.0702006107391102E-2</v>
      </c>
      <c r="C36">
        <v>1.4204746034111272E-2</v>
      </c>
      <c r="D36">
        <v>0.10426827230260666</v>
      </c>
      <c r="E36">
        <v>2.3554888643610331E-2</v>
      </c>
      <c r="F36">
        <v>0.35910893312143782</v>
      </c>
      <c r="G36">
        <v>0.1960196244464015</v>
      </c>
      <c r="H36">
        <v>0.12972920425431042</v>
      </c>
      <c r="I36">
        <v>0.13241227692914373</v>
      </c>
      <c r="J36">
        <v>41527388</v>
      </c>
    </row>
    <row r="37" spans="1:10" x14ac:dyDescent="0.3">
      <c r="A37">
        <v>2016</v>
      </c>
      <c r="B37">
        <v>4.1070008588932796E-2</v>
      </c>
      <c r="C37">
        <v>1.4616123030421516E-2</v>
      </c>
      <c r="D37">
        <v>0.10206422698506493</v>
      </c>
      <c r="E37">
        <v>2.3602815676230182E-2</v>
      </c>
      <c r="F37">
        <v>0.35183539013744491</v>
      </c>
      <c r="G37">
        <v>0.19948282433106271</v>
      </c>
      <c r="H37">
        <v>0.13143063393353352</v>
      </c>
      <c r="I37">
        <v>0.13589784002618416</v>
      </c>
      <c r="J37">
        <v>36418960</v>
      </c>
    </row>
    <row r="38" spans="1:10" x14ac:dyDescent="0.3">
      <c r="A38">
        <v>2017</v>
      </c>
      <c r="B38">
        <v>4.1558260714040472E-2</v>
      </c>
      <c r="C38">
        <v>1.5161822452815424E-2</v>
      </c>
      <c r="D38">
        <v>9.914083272251685E-2</v>
      </c>
      <c r="E38">
        <v>2.3666591612092409E-2</v>
      </c>
      <c r="F38">
        <v>0.34218824006604803</v>
      </c>
      <c r="G38">
        <v>0.20407603826825144</v>
      </c>
      <c r="H38">
        <v>0.13368746317135918</v>
      </c>
      <c r="I38">
        <v>0.1405207509928762</v>
      </c>
      <c r="J38">
        <v>31310550</v>
      </c>
    </row>
    <row r="39" spans="1:10" x14ac:dyDescent="0.3">
      <c r="A39">
        <v>2018</v>
      </c>
      <c r="B39">
        <v>4.2023881146225524E-2</v>
      </c>
      <c r="C39">
        <v>1.5717251481592275E-2</v>
      </c>
      <c r="D39">
        <v>9.6236062519151247E-2</v>
      </c>
      <c r="E39">
        <v>2.3714497489651556E-2</v>
      </c>
      <c r="F39">
        <v>0.33258061117505067</v>
      </c>
      <c r="G39">
        <v>0.20863385977108426</v>
      </c>
      <c r="H39">
        <v>0.13589111114427505</v>
      </c>
      <c r="I39">
        <v>0.14520268814916995</v>
      </c>
      <c r="J39">
        <v>26936898</v>
      </c>
    </row>
  </sheetData>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G8"/>
  <sheetViews>
    <sheetView workbookViewId="0"/>
  </sheetViews>
  <sheetFormatPr baseColWidth="10" defaultColWidth="8.6640625" defaultRowHeight="14.4" x14ac:dyDescent="0.3"/>
  <sheetData>
    <row r="1" spans="1:7" x14ac:dyDescent="0.3">
      <c r="A1" t="s">
        <v>51</v>
      </c>
      <c r="B1" t="s">
        <v>616</v>
      </c>
      <c r="C1" t="s">
        <v>622</v>
      </c>
      <c r="D1" t="s">
        <v>88</v>
      </c>
      <c r="E1" t="s">
        <v>623</v>
      </c>
      <c r="F1" t="s">
        <v>46</v>
      </c>
      <c r="G1" t="s">
        <v>574</v>
      </c>
    </row>
    <row r="2" spans="1:7" x14ac:dyDescent="0.3">
      <c r="A2" t="s">
        <v>593</v>
      </c>
      <c r="B2">
        <v>1.0365857742726803E-2</v>
      </c>
      <c r="C2">
        <v>0</v>
      </c>
      <c r="D2">
        <v>1.2998939491808414E-2</v>
      </c>
      <c r="E2">
        <v>0</v>
      </c>
      <c r="F2">
        <v>1.2811074964702129E-2</v>
      </c>
      <c r="G2">
        <v>0.48436862230300903</v>
      </c>
    </row>
    <row r="3" spans="1:7" x14ac:dyDescent="0.3">
      <c r="A3" t="s">
        <v>586</v>
      </c>
      <c r="B3">
        <v>2.7901295106858015E-3</v>
      </c>
      <c r="C3">
        <v>0</v>
      </c>
      <c r="D3">
        <v>3.7508315872400999E-3</v>
      </c>
      <c r="E3">
        <v>2.5364335626363754E-2</v>
      </c>
      <c r="F3">
        <v>0.15051351487636566</v>
      </c>
      <c r="G3">
        <v>1.1675129644572735E-2</v>
      </c>
    </row>
    <row r="4" spans="1:7" x14ac:dyDescent="0.3">
      <c r="A4" t="s">
        <v>592</v>
      </c>
      <c r="B4">
        <v>5.799486767500639E-3</v>
      </c>
      <c r="C4">
        <v>7.1473359130322933E-3</v>
      </c>
      <c r="D4">
        <v>0</v>
      </c>
      <c r="E4">
        <v>3.8850702345371246E-2</v>
      </c>
      <c r="F4">
        <v>0.76622962951660156</v>
      </c>
      <c r="G4">
        <v>0.26135492324829102</v>
      </c>
    </row>
    <row r="5" spans="1:7" x14ac:dyDescent="0.3">
      <c r="A5" t="s">
        <v>589</v>
      </c>
      <c r="B5">
        <v>0.57207959890365601</v>
      </c>
      <c r="C5">
        <v>0.68691051006317139</v>
      </c>
      <c r="D5">
        <v>1.3052409514784813E-2</v>
      </c>
      <c r="E5">
        <v>9.5827765762805939E-2</v>
      </c>
      <c r="F5">
        <v>1.2530704028904438E-2</v>
      </c>
      <c r="G5">
        <v>3.0205328017473221E-2</v>
      </c>
    </row>
    <row r="6" spans="1:7" x14ac:dyDescent="0.3">
      <c r="A6" t="s">
        <v>590</v>
      </c>
      <c r="B6">
        <v>0.30364888906478882</v>
      </c>
      <c r="C6">
        <v>0.13165146112442017</v>
      </c>
      <c r="D6">
        <v>7.643049955368042E-2</v>
      </c>
      <c r="E6">
        <v>2.1124452352523804E-2</v>
      </c>
      <c r="F6">
        <v>3.4850366413593292E-2</v>
      </c>
      <c r="G6">
        <v>6.0731382109224796E-3</v>
      </c>
    </row>
    <row r="7" spans="1:7" x14ac:dyDescent="0.3">
      <c r="A7" t="s">
        <v>63</v>
      </c>
      <c r="B7">
        <v>1.8600864568725228E-3</v>
      </c>
      <c r="C7">
        <v>2.2674708161503077E-3</v>
      </c>
      <c r="D7">
        <v>0.86366724967956543</v>
      </c>
      <c r="E7">
        <v>0.20168446004390717</v>
      </c>
      <c r="F7">
        <v>1.9187978468835354E-3</v>
      </c>
      <c r="G7">
        <v>0.1607774943113327</v>
      </c>
    </row>
    <row r="8" spans="1:7" x14ac:dyDescent="0.3">
      <c r="A8" t="s">
        <v>591</v>
      </c>
      <c r="B8">
        <v>0.10345591604709625</v>
      </c>
      <c r="C8">
        <v>0.17202319204807281</v>
      </c>
      <c r="D8">
        <v>3.0100077390670776E-2</v>
      </c>
      <c r="E8">
        <v>0.61714828014373779</v>
      </c>
      <c r="F8">
        <v>2.1145926788449287E-2</v>
      </c>
      <c r="G8">
        <v>4.554535448551178E-2</v>
      </c>
    </row>
  </sheetData>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D14"/>
  <sheetViews>
    <sheetView workbookViewId="0"/>
  </sheetViews>
  <sheetFormatPr baseColWidth="10" defaultColWidth="8.6640625" defaultRowHeight="14.4" x14ac:dyDescent="0.3"/>
  <sheetData>
    <row r="1" spans="1:4" x14ac:dyDescent="0.3">
      <c r="A1" t="s">
        <v>51</v>
      </c>
      <c r="B1" t="s">
        <v>625</v>
      </c>
      <c r="C1" t="s">
        <v>626</v>
      </c>
      <c r="D1" t="s">
        <v>628</v>
      </c>
    </row>
    <row r="2" spans="1:4" x14ac:dyDescent="0.3">
      <c r="A2" t="s">
        <v>593</v>
      </c>
      <c r="B2" s="41">
        <v>3.0061114579439163E-2</v>
      </c>
      <c r="C2" s="41">
        <v>5.1956314593553543E-2</v>
      </c>
      <c r="D2" s="41">
        <v>3.4474611282348633E-2</v>
      </c>
    </row>
    <row r="3" spans="1:4" x14ac:dyDescent="0.3">
      <c r="A3" t="s">
        <v>586</v>
      </c>
      <c r="B3" s="41">
        <v>1.5957659110426903E-2</v>
      </c>
      <c r="C3" s="41">
        <v>3.0801238492131233E-2</v>
      </c>
      <c r="D3" s="41">
        <v>3.5568688064813614E-2</v>
      </c>
    </row>
    <row r="4" spans="1:4" x14ac:dyDescent="0.3">
      <c r="A4" t="s">
        <v>592</v>
      </c>
      <c r="B4" s="41">
        <v>8.2134313881397247E-2</v>
      </c>
      <c r="C4" s="41">
        <v>0.15635427832603455</v>
      </c>
      <c r="D4" s="41">
        <v>0.15572498738765717</v>
      </c>
    </row>
    <row r="5" spans="1:4" x14ac:dyDescent="0.3">
      <c r="A5" t="s">
        <v>589</v>
      </c>
      <c r="B5" s="41">
        <v>0.35868683457374573</v>
      </c>
      <c r="C5" s="41">
        <v>0.35311433672904968</v>
      </c>
      <c r="D5" s="41">
        <v>0.3775748610496521</v>
      </c>
    </row>
    <row r="6" spans="1:4" x14ac:dyDescent="0.3">
      <c r="A6" t="s">
        <v>590</v>
      </c>
      <c r="B6" s="41">
        <v>0.20004658401012421</v>
      </c>
      <c r="C6" s="41">
        <v>0.10944049060344696</v>
      </c>
      <c r="D6" s="41">
        <v>9.576580673456192E-2</v>
      </c>
    </row>
    <row r="7" spans="1:4" x14ac:dyDescent="0.3">
      <c r="A7" t="s">
        <v>63</v>
      </c>
      <c r="B7" s="41">
        <v>0.19455476105213165</v>
      </c>
      <c r="C7" s="41">
        <v>0.11289478838443756</v>
      </c>
      <c r="D7" s="41">
        <v>7.2317972779273987E-2</v>
      </c>
    </row>
    <row r="8" spans="1:4" x14ac:dyDescent="0.3">
      <c r="A8" t="s">
        <v>591</v>
      </c>
      <c r="B8" s="41">
        <v>0.11855871230363846</v>
      </c>
      <c r="C8" s="41">
        <v>0.18543857336044312</v>
      </c>
      <c r="D8" s="41">
        <v>0.22857308387756348</v>
      </c>
    </row>
    <row r="9" spans="1:4" x14ac:dyDescent="0.3">
      <c r="A9" t="s">
        <v>574</v>
      </c>
      <c r="B9" s="41">
        <v>5.0447482615709305E-2</v>
      </c>
      <c r="C9" s="41">
        <v>9.2332899570465088E-2</v>
      </c>
      <c r="D9" s="41">
        <v>4.9229491502046585E-2</v>
      </c>
    </row>
    <row r="10" spans="1:4" x14ac:dyDescent="0.3">
      <c r="A10" t="s">
        <v>46</v>
      </c>
      <c r="B10" s="41">
        <v>8.805500715970993E-2</v>
      </c>
      <c r="C10" s="41">
        <v>0.1523212194442749</v>
      </c>
      <c r="D10" s="41">
        <v>0.16261972486972809</v>
      </c>
    </row>
    <row r="11" spans="1:4" x14ac:dyDescent="0.3">
      <c r="A11" t="s">
        <v>573</v>
      </c>
      <c r="B11" s="41">
        <v>0.57787799835205078</v>
      </c>
      <c r="C11" s="41">
        <v>0.5298425555229187</v>
      </c>
      <c r="D11" s="41">
        <v>0.62267607450485229</v>
      </c>
    </row>
    <row r="12" spans="1:4" x14ac:dyDescent="0.3">
      <c r="A12" t="s">
        <v>47</v>
      </c>
      <c r="B12" s="41">
        <v>0.28361949324607849</v>
      </c>
      <c r="C12" s="41">
        <v>0.22550331056118011</v>
      </c>
      <c r="D12" s="41">
        <v>0.16547466814517975</v>
      </c>
    </row>
    <row r="13" spans="1:4" x14ac:dyDescent="0.3">
      <c r="A13" t="s">
        <v>652</v>
      </c>
      <c r="B13" s="41">
        <v>0.70493030548095703</v>
      </c>
      <c r="C13" s="41">
        <v>0.54144173860549927</v>
      </c>
      <c r="D13" s="41">
        <v>0.53236991167068481</v>
      </c>
    </row>
    <row r="14" spans="1:4" x14ac:dyDescent="0.3">
      <c r="A14" t="s">
        <v>624</v>
      </c>
      <c r="B14" s="41">
        <v>0.29506969451904297</v>
      </c>
      <c r="C14" s="41">
        <v>0.45855829119682312</v>
      </c>
      <c r="D14" s="41">
        <v>0.46763008832931519</v>
      </c>
    </row>
  </sheetData>
  <pageMargins left="0.7" right="0.7" top="0.75" bottom="0.75" header="0.3" footer="0.3"/>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38"/>
  <sheetViews>
    <sheetView workbookViewId="0"/>
  </sheetViews>
  <sheetFormatPr baseColWidth="10" defaultColWidth="8.6640625" defaultRowHeight="14.4" x14ac:dyDescent="0.3"/>
  <sheetData>
    <row r="1" spans="1:9" x14ac:dyDescent="0.3">
      <c r="A1" t="s">
        <v>23</v>
      </c>
      <c r="B1" t="s">
        <v>25</v>
      </c>
      <c r="C1" t="s">
        <v>29</v>
      </c>
      <c r="D1" t="s">
        <v>115</v>
      </c>
      <c r="E1" t="s">
        <v>118</v>
      </c>
      <c r="F1" t="s">
        <v>127</v>
      </c>
      <c r="G1" t="s">
        <v>132</v>
      </c>
      <c r="H1" t="s">
        <v>139</v>
      </c>
      <c r="I1" t="s">
        <v>146</v>
      </c>
    </row>
    <row r="2" spans="1:9" x14ac:dyDescent="0.3">
      <c r="A2" t="s">
        <v>24</v>
      </c>
      <c r="B2" t="s">
        <v>26</v>
      </c>
      <c r="C2" t="s">
        <v>30</v>
      </c>
      <c r="D2" t="s">
        <v>116</v>
      </c>
      <c r="E2" t="s">
        <v>119</v>
      </c>
      <c r="F2" t="s">
        <v>128</v>
      </c>
      <c r="G2" t="s">
        <v>133</v>
      </c>
      <c r="H2" t="s">
        <v>140</v>
      </c>
      <c r="I2" t="s">
        <v>147</v>
      </c>
    </row>
    <row r="3" spans="1:9" x14ac:dyDescent="0.3">
      <c r="A3" t="s">
        <v>24</v>
      </c>
      <c r="B3" t="s">
        <v>7</v>
      </c>
      <c r="C3" t="s">
        <v>8</v>
      </c>
      <c r="D3" t="s">
        <v>9</v>
      </c>
      <c r="E3" t="s">
        <v>10</v>
      </c>
      <c r="F3" t="s">
        <v>11</v>
      </c>
      <c r="G3" t="s">
        <v>12</v>
      </c>
      <c r="H3" t="s">
        <v>13</v>
      </c>
      <c r="I3" t="s">
        <v>14</v>
      </c>
    </row>
    <row r="4" spans="1:9" x14ac:dyDescent="0.3">
      <c r="A4" t="s">
        <v>638</v>
      </c>
      <c r="B4" t="s">
        <v>174</v>
      </c>
      <c r="C4" t="s">
        <v>197</v>
      </c>
      <c r="D4" t="s">
        <v>213</v>
      </c>
      <c r="E4" t="s">
        <v>230</v>
      </c>
      <c r="F4" t="s">
        <v>130</v>
      </c>
      <c r="G4" t="s">
        <v>251</v>
      </c>
      <c r="H4" t="s">
        <v>165</v>
      </c>
      <c r="I4" t="s">
        <v>122</v>
      </c>
    </row>
    <row r="5" spans="1:9" x14ac:dyDescent="0.3">
      <c r="A5" t="s">
        <v>24</v>
      </c>
      <c r="B5" t="s">
        <v>175</v>
      </c>
      <c r="C5" t="s">
        <v>198</v>
      </c>
      <c r="D5" t="s">
        <v>214</v>
      </c>
      <c r="E5" t="s">
        <v>28</v>
      </c>
      <c r="F5" t="s">
        <v>27</v>
      </c>
      <c r="G5" t="s">
        <v>252</v>
      </c>
      <c r="H5" t="s">
        <v>103</v>
      </c>
      <c r="I5" t="s">
        <v>45</v>
      </c>
    </row>
    <row r="6" spans="1:9" x14ac:dyDescent="0.3">
      <c r="A6" t="s">
        <v>639</v>
      </c>
      <c r="B6" t="s">
        <v>176</v>
      </c>
      <c r="C6" t="s">
        <v>199</v>
      </c>
      <c r="D6" t="s">
        <v>215</v>
      </c>
      <c r="E6" t="s">
        <v>231</v>
      </c>
      <c r="F6" t="s">
        <v>170</v>
      </c>
      <c r="G6" t="s">
        <v>253</v>
      </c>
      <c r="H6" t="s">
        <v>264</v>
      </c>
      <c r="I6" t="s">
        <v>274</v>
      </c>
    </row>
    <row r="7" spans="1:9" x14ac:dyDescent="0.3">
      <c r="A7" t="s">
        <v>24</v>
      </c>
      <c r="B7" t="s">
        <v>177</v>
      </c>
      <c r="C7" t="s">
        <v>107</v>
      </c>
      <c r="D7" t="s">
        <v>31</v>
      </c>
      <c r="E7" t="s">
        <v>44</v>
      </c>
      <c r="F7" t="s">
        <v>27</v>
      </c>
      <c r="G7" t="s">
        <v>100</v>
      </c>
      <c r="H7" t="s">
        <v>39</v>
      </c>
      <c r="I7" t="s">
        <v>39</v>
      </c>
    </row>
    <row r="8" spans="1:9" x14ac:dyDescent="0.3">
      <c r="A8" t="s">
        <v>640</v>
      </c>
      <c r="B8" t="s">
        <v>178</v>
      </c>
      <c r="C8" t="s">
        <v>200</v>
      </c>
      <c r="D8" t="s">
        <v>216</v>
      </c>
      <c r="E8" t="s">
        <v>232</v>
      </c>
      <c r="F8" t="s">
        <v>240</v>
      </c>
      <c r="G8" t="s">
        <v>254</v>
      </c>
      <c r="H8" t="s">
        <v>265</v>
      </c>
      <c r="I8" t="s">
        <v>275</v>
      </c>
    </row>
    <row r="9" spans="1:9" x14ac:dyDescent="0.3">
      <c r="A9" t="s">
        <v>24</v>
      </c>
      <c r="B9" t="s">
        <v>114</v>
      </c>
      <c r="C9" t="s">
        <v>101</v>
      </c>
      <c r="D9" t="s">
        <v>28</v>
      </c>
      <c r="E9" t="s">
        <v>33</v>
      </c>
      <c r="F9" t="s">
        <v>39</v>
      </c>
      <c r="G9" t="s">
        <v>124</v>
      </c>
      <c r="H9" t="s">
        <v>43</v>
      </c>
      <c r="I9" t="s">
        <v>42</v>
      </c>
    </row>
    <row r="10" spans="1:9" x14ac:dyDescent="0.3">
      <c r="A10" t="s">
        <v>642</v>
      </c>
      <c r="B10" t="s">
        <v>179</v>
      </c>
      <c r="C10" t="s">
        <v>201</v>
      </c>
      <c r="D10" t="s">
        <v>217</v>
      </c>
      <c r="E10" t="s">
        <v>143</v>
      </c>
      <c r="F10" t="s">
        <v>241</v>
      </c>
      <c r="G10" t="s">
        <v>255</v>
      </c>
      <c r="H10" t="s">
        <v>266</v>
      </c>
      <c r="I10" t="s">
        <v>163</v>
      </c>
    </row>
    <row r="11" spans="1:9" x14ac:dyDescent="0.3">
      <c r="A11" t="s">
        <v>24</v>
      </c>
      <c r="B11" t="s">
        <v>31</v>
      </c>
      <c r="C11" t="s">
        <v>152</v>
      </c>
      <c r="D11" t="s">
        <v>104</v>
      </c>
      <c r="E11" t="s">
        <v>37</v>
      </c>
      <c r="F11" t="s">
        <v>124</v>
      </c>
      <c r="G11" t="s">
        <v>35</v>
      </c>
      <c r="H11" t="s">
        <v>44</v>
      </c>
      <c r="I11" t="s">
        <v>39</v>
      </c>
    </row>
    <row r="12" spans="1:9" x14ac:dyDescent="0.3">
      <c r="A12" t="s">
        <v>643</v>
      </c>
      <c r="B12" t="s">
        <v>180</v>
      </c>
      <c r="C12" t="s">
        <v>202</v>
      </c>
      <c r="D12" t="s">
        <v>218</v>
      </c>
      <c r="E12" t="s">
        <v>233</v>
      </c>
      <c r="F12" t="s">
        <v>242</v>
      </c>
      <c r="G12" t="s">
        <v>256</v>
      </c>
      <c r="H12" t="s">
        <v>267</v>
      </c>
      <c r="I12" t="s">
        <v>276</v>
      </c>
    </row>
    <row r="13" spans="1:9" x14ac:dyDescent="0.3">
      <c r="A13" t="s">
        <v>24</v>
      </c>
      <c r="B13" t="s">
        <v>154</v>
      </c>
      <c r="C13" t="s">
        <v>31</v>
      </c>
      <c r="D13" t="s">
        <v>154</v>
      </c>
      <c r="E13" t="s">
        <v>37</v>
      </c>
      <c r="F13" t="s">
        <v>40</v>
      </c>
      <c r="G13" t="s">
        <v>37</v>
      </c>
      <c r="H13" t="s">
        <v>40</v>
      </c>
      <c r="I13" t="s">
        <v>34</v>
      </c>
    </row>
    <row r="14" spans="1:9" x14ac:dyDescent="0.3">
      <c r="A14" t="s">
        <v>644</v>
      </c>
      <c r="B14" t="s">
        <v>181</v>
      </c>
      <c r="C14" t="s">
        <v>201</v>
      </c>
      <c r="D14" t="s">
        <v>219</v>
      </c>
      <c r="E14" t="s">
        <v>129</v>
      </c>
      <c r="F14" t="s">
        <v>109</v>
      </c>
      <c r="G14" t="s">
        <v>257</v>
      </c>
      <c r="H14" t="s">
        <v>163</v>
      </c>
      <c r="I14" t="s">
        <v>277</v>
      </c>
    </row>
    <row r="15" spans="1:9" x14ac:dyDescent="0.3">
      <c r="A15" t="s">
        <v>24</v>
      </c>
      <c r="B15" t="s">
        <v>103</v>
      </c>
      <c r="C15" t="s">
        <v>99</v>
      </c>
      <c r="D15" t="s">
        <v>28</v>
      </c>
      <c r="E15" t="s">
        <v>124</v>
      </c>
      <c r="F15" t="s">
        <v>45</v>
      </c>
      <c r="G15" t="s">
        <v>44</v>
      </c>
      <c r="H15" t="s">
        <v>41</v>
      </c>
      <c r="I15" t="s">
        <v>39</v>
      </c>
    </row>
    <row r="16" spans="1:9" x14ac:dyDescent="0.3">
      <c r="A16" t="s">
        <v>635</v>
      </c>
      <c r="B16" t="s">
        <v>182</v>
      </c>
      <c r="C16" t="s">
        <v>200</v>
      </c>
      <c r="D16" t="s">
        <v>220</v>
      </c>
      <c r="E16" t="s">
        <v>234</v>
      </c>
      <c r="F16" t="s">
        <v>137</v>
      </c>
      <c r="G16" t="s">
        <v>258</v>
      </c>
      <c r="H16" t="s">
        <v>123</v>
      </c>
      <c r="I16" t="s">
        <v>135</v>
      </c>
    </row>
    <row r="17" spans="1:9" x14ac:dyDescent="0.3">
      <c r="A17" t="s">
        <v>24</v>
      </c>
      <c r="B17" t="s">
        <v>38</v>
      </c>
      <c r="C17" t="s">
        <v>103</v>
      </c>
      <c r="D17" t="s">
        <v>28</v>
      </c>
      <c r="E17" t="s">
        <v>124</v>
      </c>
      <c r="F17" t="s">
        <v>39</v>
      </c>
      <c r="G17" t="s">
        <v>45</v>
      </c>
      <c r="H17" t="s">
        <v>39</v>
      </c>
      <c r="I17" t="s">
        <v>124</v>
      </c>
    </row>
    <row r="18" spans="1:9" x14ac:dyDescent="0.3">
      <c r="A18" t="s">
        <v>636</v>
      </c>
      <c r="B18" t="s">
        <v>183</v>
      </c>
      <c r="C18" t="s">
        <v>203</v>
      </c>
      <c r="D18" t="s">
        <v>163</v>
      </c>
      <c r="E18" t="s">
        <v>117</v>
      </c>
      <c r="F18" t="s">
        <v>171</v>
      </c>
      <c r="G18" t="s">
        <v>136</v>
      </c>
      <c r="H18" t="s">
        <v>268</v>
      </c>
      <c r="I18" t="s">
        <v>148</v>
      </c>
    </row>
    <row r="19" spans="1:9" x14ac:dyDescent="0.3">
      <c r="A19" t="s">
        <v>24</v>
      </c>
      <c r="B19" t="s">
        <v>31</v>
      </c>
      <c r="C19" t="s">
        <v>103</v>
      </c>
      <c r="D19" t="s">
        <v>34</v>
      </c>
      <c r="E19" t="s">
        <v>39</v>
      </c>
      <c r="F19" t="s">
        <v>42</v>
      </c>
      <c r="G19" t="s">
        <v>124</v>
      </c>
      <c r="H19" t="s">
        <v>42</v>
      </c>
      <c r="I19" t="s">
        <v>42</v>
      </c>
    </row>
    <row r="20" spans="1:9" x14ac:dyDescent="0.3">
      <c r="A20" t="s">
        <v>637</v>
      </c>
      <c r="B20" t="s">
        <v>184</v>
      </c>
      <c r="C20" t="s">
        <v>204</v>
      </c>
      <c r="D20" t="s">
        <v>221</v>
      </c>
      <c r="E20" t="s">
        <v>160</v>
      </c>
      <c r="F20" t="s">
        <v>243</v>
      </c>
      <c r="G20" t="s">
        <v>259</v>
      </c>
      <c r="H20" t="s">
        <v>269</v>
      </c>
      <c r="I20" t="s">
        <v>98</v>
      </c>
    </row>
    <row r="21" spans="1:9" x14ac:dyDescent="0.3">
      <c r="A21" t="s">
        <v>24</v>
      </c>
      <c r="B21" t="s">
        <v>177</v>
      </c>
      <c r="C21" t="s">
        <v>191</v>
      </c>
      <c r="D21" t="s">
        <v>27</v>
      </c>
      <c r="E21" t="s">
        <v>235</v>
      </c>
      <c r="F21" t="s">
        <v>36</v>
      </c>
      <c r="G21" t="s">
        <v>104</v>
      </c>
      <c r="H21" t="s">
        <v>124</v>
      </c>
      <c r="I21" t="s">
        <v>36</v>
      </c>
    </row>
    <row r="22" spans="1:9" x14ac:dyDescent="0.3">
      <c r="A22" t="s">
        <v>658</v>
      </c>
      <c r="B22" t="s">
        <v>185</v>
      </c>
      <c r="C22" t="s">
        <v>122</v>
      </c>
      <c r="D22" t="s">
        <v>159</v>
      </c>
      <c r="E22" t="s">
        <v>135</v>
      </c>
      <c r="F22" t="s">
        <v>244</v>
      </c>
      <c r="G22" t="s">
        <v>260</v>
      </c>
      <c r="H22" t="s">
        <v>270</v>
      </c>
      <c r="I22" t="s">
        <v>246</v>
      </c>
    </row>
    <row r="23" spans="1:9" x14ac:dyDescent="0.3">
      <c r="A23" t="s">
        <v>24</v>
      </c>
      <c r="B23" t="s">
        <v>186</v>
      </c>
      <c r="C23" t="s">
        <v>112</v>
      </c>
      <c r="D23" t="s">
        <v>36</v>
      </c>
      <c r="E23" t="s">
        <v>41</v>
      </c>
      <c r="F23" t="s">
        <v>43</v>
      </c>
      <c r="G23" t="s">
        <v>42</v>
      </c>
      <c r="H23" t="s">
        <v>141</v>
      </c>
      <c r="I23" t="s">
        <v>41</v>
      </c>
    </row>
    <row r="24" spans="1:9" x14ac:dyDescent="0.3">
      <c r="A24" t="s">
        <v>659</v>
      </c>
      <c r="B24" t="s">
        <v>187</v>
      </c>
      <c r="C24" t="s">
        <v>205</v>
      </c>
      <c r="D24" t="s">
        <v>222</v>
      </c>
      <c r="E24" t="s">
        <v>236</v>
      </c>
      <c r="F24" t="s">
        <v>108</v>
      </c>
      <c r="G24" t="s">
        <v>231</v>
      </c>
      <c r="H24" t="s">
        <v>170</v>
      </c>
      <c r="I24" t="s">
        <v>278</v>
      </c>
    </row>
    <row r="25" spans="1:9" x14ac:dyDescent="0.3">
      <c r="A25" t="s">
        <v>24</v>
      </c>
      <c r="B25" t="s">
        <v>107</v>
      </c>
      <c r="C25" t="s">
        <v>113</v>
      </c>
      <c r="D25" t="s">
        <v>99</v>
      </c>
      <c r="E25" t="s">
        <v>34</v>
      </c>
      <c r="F25" t="s">
        <v>112</v>
      </c>
      <c r="G25" t="s">
        <v>34</v>
      </c>
      <c r="H25" t="s">
        <v>124</v>
      </c>
      <c r="I25" t="s">
        <v>40</v>
      </c>
    </row>
    <row r="26" spans="1:9" x14ac:dyDescent="0.3">
      <c r="A26" t="s">
        <v>652</v>
      </c>
      <c r="B26" t="s">
        <v>188</v>
      </c>
      <c r="C26" t="s">
        <v>105</v>
      </c>
      <c r="D26" t="s">
        <v>223</v>
      </c>
      <c r="E26" t="s">
        <v>142</v>
      </c>
      <c r="F26" t="s">
        <v>245</v>
      </c>
      <c r="G26" t="s">
        <v>151</v>
      </c>
      <c r="H26" t="s">
        <v>271</v>
      </c>
      <c r="I26" t="s">
        <v>149</v>
      </c>
    </row>
    <row r="27" spans="1:9" x14ac:dyDescent="0.3">
      <c r="A27" t="s">
        <v>24</v>
      </c>
      <c r="B27" t="s">
        <v>28</v>
      </c>
      <c r="C27" t="s">
        <v>112</v>
      </c>
      <c r="D27" t="s">
        <v>37</v>
      </c>
      <c r="E27" t="s">
        <v>41</v>
      </c>
      <c r="F27" t="s">
        <v>41</v>
      </c>
      <c r="G27" t="s">
        <v>42</v>
      </c>
      <c r="H27" t="s">
        <v>43</v>
      </c>
      <c r="I27" t="s">
        <v>41</v>
      </c>
    </row>
    <row r="28" spans="1:9" x14ac:dyDescent="0.3">
      <c r="A28" t="s">
        <v>653</v>
      </c>
      <c r="B28" t="s">
        <v>189</v>
      </c>
      <c r="C28" t="s">
        <v>206</v>
      </c>
      <c r="D28" t="s">
        <v>224</v>
      </c>
      <c r="E28" t="s">
        <v>237</v>
      </c>
      <c r="F28" t="s">
        <v>246</v>
      </c>
      <c r="G28" t="s">
        <v>111</v>
      </c>
      <c r="H28" t="s">
        <v>272</v>
      </c>
      <c r="I28" t="s">
        <v>278</v>
      </c>
    </row>
    <row r="29" spans="1:9" x14ac:dyDescent="0.3">
      <c r="A29" t="s">
        <v>24</v>
      </c>
      <c r="B29" t="s">
        <v>113</v>
      </c>
      <c r="C29" t="s">
        <v>152</v>
      </c>
      <c r="D29" t="s">
        <v>36</v>
      </c>
      <c r="E29" t="s">
        <v>42</v>
      </c>
      <c r="F29" t="s">
        <v>42</v>
      </c>
      <c r="G29" t="s">
        <v>44</v>
      </c>
      <c r="H29" t="s">
        <v>43</v>
      </c>
      <c r="I29" t="s">
        <v>41</v>
      </c>
    </row>
    <row r="30" spans="1:9" x14ac:dyDescent="0.3">
      <c r="A30" t="s">
        <v>654</v>
      </c>
      <c r="B30" t="s">
        <v>190</v>
      </c>
      <c r="C30" t="s">
        <v>207</v>
      </c>
      <c r="D30" t="s">
        <v>225</v>
      </c>
      <c r="E30" t="s">
        <v>121</v>
      </c>
      <c r="F30" t="s">
        <v>247</v>
      </c>
      <c r="G30" t="s">
        <v>261</v>
      </c>
      <c r="H30" t="s">
        <v>153</v>
      </c>
      <c r="I30" t="s">
        <v>279</v>
      </c>
    </row>
    <row r="31" spans="1:9" x14ac:dyDescent="0.3">
      <c r="A31" t="s">
        <v>24</v>
      </c>
      <c r="B31" t="s">
        <v>191</v>
      </c>
      <c r="C31" t="s">
        <v>114</v>
      </c>
      <c r="D31" t="s">
        <v>112</v>
      </c>
      <c r="E31" t="s">
        <v>124</v>
      </c>
      <c r="F31" t="s">
        <v>124</v>
      </c>
      <c r="G31" t="s">
        <v>37</v>
      </c>
      <c r="H31" t="s">
        <v>44</v>
      </c>
      <c r="I31" t="s">
        <v>36</v>
      </c>
    </row>
    <row r="32" spans="1:9" x14ac:dyDescent="0.3">
      <c r="A32" t="s">
        <v>655</v>
      </c>
      <c r="B32" t="s">
        <v>192</v>
      </c>
      <c r="C32" t="s">
        <v>208</v>
      </c>
      <c r="D32" t="s">
        <v>226</v>
      </c>
      <c r="E32" t="s">
        <v>125</v>
      </c>
      <c r="F32" t="s">
        <v>248</v>
      </c>
      <c r="G32" t="s">
        <v>262</v>
      </c>
      <c r="H32" t="s">
        <v>189</v>
      </c>
      <c r="I32" t="s">
        <v>280</v>
      </c>
    </row>
    <row r="33" spans="1:9" x14ac:dyDescent="0.3">
      <c r="A33" t="s">
        <v>24</v>
      </c>
      <c r="B33" t="s">
        <v>38</v>
      </c>
      <c r="C33" t="s">
        <v>32</v>
      </c>
      <c r="D33" t="s">
        <v>104</v>
      </c>
      <c r="E33" t="s">
        <v>110</v>
      </c>
      <c r="F33" t="s">
        <v>36</v>
      </c>
      <c r="G33" t="s">
        <v>112</v>
      </c>
      <c r="H33" t="s">
        <v>36</v>
      </c>
      <c r="I33" t="s">
        <v>28</v>
      </c>
    </row>
    <row r="34" spans="1:9" x14ac:dyDescent="0.3">
      <c r="A34" t="s">
        <v>656</v>
      </c>
      <c r="B34" t="s">
        <v>193</v>
      </c>
      <c r="C34" t="s">
        <v>209</v>
      </c>
      <c r="D34" t="s">
        <v>227</v>
      </c>
      <c r="E34" t="s">
        <v>238</v>
      </c>
      <c r="F34" t="s">
        <v>249</v>
      </c>
      <c r="G34" t="s">
        <v>263</v>
      </c>
      <c r="H34" t="s">
        <v>273</v>
      </c>
      <c r="I34" t="s">
        <v>281</v>
      </c>
    </row>
    <row r="35" spans="1:9" x14ac:dyDescent="0.3">
      <c r="A35" t="s">
        <v>24</v>
      </c>
      <c r="B35" t="s">
        <v>194</v>
      </c>
      <c r="C35" t="s">
        <v>210</v>
      </c>
      <c r="D35" t="s">
        <v>104</v>
      </c>
      <c r="E35" t="s">
        <v>45</v>
      </c>
      <c r="F35" t="s">
        <v>45</v>
      </c>
      <c r="G35" t="s">
        <v>36</v>
      </c>
      <c r="H35" t="s">
        <v>124</v>
      </c>
      <c r="I35" t="s">
        <v>124</v>
      </c>
    </row>
    <row r="36" spans="1:9" x14ac:dyDescent="0.3">
      <c r="A36" t="s">
        <v>657</v>
      </c>
      <c r="B36" t="s">
        <v>195</v>
      </c>
      <c r="C36" t="s">
        <v>211</v>
      </c>
      <c r="D36" t="s">
        <v>228</v>
      </c>
      <c r="E36" t="s">
        <v>239</v>
      </c>
      <c r="F36" t="s">
        <v>131</v>
      </c>
      <c r="G36" t="s">
        <v>195</v>
      </c>
      <c r="H36" t="s">
        <v>144</v>
      </c>
      <c r="I36" t="s">
        <v>282</v>
      </c>
    </row>
    <row r="37" spans="1:9" x14ac:dyDescent="0.3">
      <c r="A37" t="s">
        <v>97</v>
      </c>
      <c r="B37" t="s">
        <v>196</v>
      </c>
      <c r="C37" t="s">
        <v>212</v>
      </c>
      <c r="D37" t="s">
        <v>229</v>
      </c>
      <c r="E37" t="s">
        <v>126</v>
      </c>
      <c r="F37" t="s">
        <v>250</v>
      </c>
      <c r="G37" t="s">
        <v>138</v>
      </c>
      <c r="H37" t="s">
        <v>145</v>
      </c>
      <c r="I37" t="s">
        <v>283</v>
      </c>
    </row>
    <row r="38" spans="1:9" x14ac:dyDescent="0.3">
      <c r="A38" t="s">
        <v>173</v>
      </c>
      <c r="B38" t="s">
        <v>24</v>
      </c>
      <c r="C38" t="s">
        <v>24</v>
      </c>
      <c r="D38" t="s">
        <v>24</v>
      </c>
      <c r="E38" t="s">
        <v>24</v>
      </c>
      <c r="F38" t="s">
        <v>24</v>
      </c>
      <c r="G38" t="s">
        <v>24</v>
      </c>
      <c r="H38" t="s">
        <v>24</v>
      </c>
      <c r="I38" t="s">
        <v>24</v>
      </c>
    </row>
  </sheetData>
  <pageMargins left="0.7" right="0.7" top="0.75" bottom="0.75" header="0.3" footer="0.3"/>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38"/>
  <sheetViews>
    <sheetView workbookViewId="0"/>
  </sheetViews>
  <sheetFormatPr baseColWidth="10" defaultColWidth="8.6640625" defaultRowHeight="14.4" x14ac:dyDescent="0.3"/>
  <sheetData>
    <row r="1" spans="1:9" x14ac:dyDescent="0.3">
      <c r="A1" t="s">
        <v>23</v>
      </c>
      <c r="B1" t="s">
        <v>25</v>
      </c>
      <c r="C1" t="s">
        <v>29</v>
      </c>
      <c r="D1" t="s">
        <v>115</v>
      </c>
      <c r="E1" t="s">
        <v>118</v>
      </c>
      <c r="F1" t="s">
        <v>127</v>
      </c>
      <c r="G1" t="s">
        <v>132</v>
      </c>
      <c r="H1" t="s">
        <v>139</v>
      </c>
      <c r="I1" t="s">
        <v>146</v>
      </c>
    </row>
    <row r="2" spans="1:9" x14ac:dyDescent="0.3">
      <c r="A2" t="s">
        <v>24</v>
      </c>
      <c r="B2" t="s">
        <v>26</v>
      </c>
      <c r="C2" t="s">
        <v>30</v>
      </c>
      <c r="D2" t="s">
        <v>116</v>
      </c>
      <c r="E2" t="s">
        <v>119</v>
      </c>
      <c r="F2" t="s">
        <v>128</v>
      </c>
      <c r="G2" t="s">
        <v>133</v>
      </c>
      <c r="H2" t="s">
        <v>140</v>
      </c>
      <c r="I2" t="s">
        <v>147</v>
      </c>
    </row>
    <row r="3" spans="1:9" x14ac:dyDescent="0.3">
      <c r="A3" t="s">
        <v>24</v>
      </c>
      <c r="B3" t="s">
        <v>7</v>
      </c>
      <c r="C3" t="s">
        <v>8</v>
      </c>
      <c r="D3" t="s">
        <v>9</v>
      </c>
      <c r="E3" t="s">
        <v>10</v>
      </c>
      <c r="F3" t="s">
        <v>11</v>
      </c>
      <c r="G3" t="s">
        <v>12</v>
      </c>
      <c r="H3" t="s">
        <v>13</v>
      </c>
      <c r="I3" t="s">
        <v>14</v>
      </c>
    </row>
    <row r="4" spans="1:9" x14ac:dyDescent="0.3">
      <c r="A4" t="s">
        <v>638</v>
      </c>
      <c r="B4" t="s">
        <v>386</v>
      </c>
      <c r="C4" t="s">
        <v>160</v>
      </c>
      <c r="D4" t="s">
        <v>403</v>
      </c>
      <c r="E4" t="s">
        <v>412</v>
      </c>
      <c r="F4" t="s">
        <v>162</v>
      </c>
      <c r="G4" t="s">
        <v>160</v>
      </c>
      <c r="H4" t="s">
        <v>434</v>
      </c>
      <c r="I4" t="s">
        <v>130</v>
      </c>
    </row>
    <row r="5" spans="1:9" x14ac:dyDescent="0.3">
      <c r="A5" t="s">
        <v>24</v>
      </c>
      <c r="B5" t="s">
        <v>387</v>
      </c>
      <c r="C5" t="s">
        <v>235</v>
      </c>
      <c r="D5" t="s">
        <v>41</v>
      </c>
      <c r="E5" t="s">
        <v>404</v>
      </c>
      <c r="F5" t="s">
        <v>40</v>
      </c>
      <c r="G5" t="s">
        <v>235</v>
      </c>
      <c r="H5" t="s">
        <v>104</v>
      </c>
      <c r="I5" t="s">
        <v>186</v>
      </c>
    </row>
    <row r="6" spans="1:9" x14ac:dyDescent="0.3">
      <c r="A6" t="s">
        <v>639</v>
      </c>
      <c r="B6" t="s">
        <v>388</v>
      </c>
      <c r="C6" t="s">
        <v>160</v>
      </c>
      <c r="D6" t="s">
        <v>206</v>
      </c>
      <c r="E6" t="s">
        <v>413</v>
      </c>
      <c r="F6" t="s">
        <v>426</v>
      </c>
      <c r="G6" t="s">
        <v>160</v>
      </c>
      <c r="H6" t="s">
        <v>435</v>
      </c>
      <c r="I6" t="s">
        <v>443</v>
      </c>
    </row>
    <row r="7" spans="1:9" x14ac:dyDescent="0.3">
      <c r="A7" t="s">
        <v>24</v>
      </c>
      <c r="B7" t="s">
        <v>341</v>
      </c>
      <c r="C7" t="s">
        <v>235</v>
      </c>
      <c r="D7" t="s">
        <v>40</v>
      </c>
      <c r="E7" t="s">
        <v>37</v>
      </c>
      <c r="F7" t="s">
        <v>186</v>
      </c>
      <c r="G7" t="s">
        <v>235</v>
      </c>
      <c r="H7" t="s">
        <v>39</v>
      </c>
      <c r="I7" t="s">
        <v>101</v>
      </c>
    </row>
    <row r="8" spans="1:9" x14ac:dyDescent="0.3">
      <c r="A8" t="s">
        <v>640</v>
      </c>
      <c r="B8" t="s">
        <v>389</v>
      </c>
      <c r="C8" t="s">
        <v>160</v>
      </c>
      <c r="D8" t="s">
        <v>159</v>
      </c>
      <c r="E8" t="s">
        <v>414</v>
      </c>
      <c r="F8" t="s">
        <v>427</v>
      </c>
      <c r="G8" t="s">
        <v>160</v>
      </c>
      <c r="H8" t="s">
        <v>255</v>
      </c>
      <c r="I8" t="s">
        <v>444</v>
      </c>
    </row>
    <row r="9" spans="1:9" x14ac:dyDescent="0.3">
      <c r="A9" t="s">
        <v>24</v>
      </c>
      <c r="B9" t="s">
        <v>293</v>
      </c>
      <c r="C9" t="s">
        <v>235</v>
      </c>
      <c r="D9" t="s">
        <v>141</v>
      </c>
      <c r="E9" t="s">
        <v>41</v>
      </c>
      <c r="F9" t="s">
        <v>40</v>
      </c>
      <c r="G9" t="s">
        <v>235</v>
      </c>
      <c r="H9" t="s">
        <v>42</v>
      </c>
      <c r="I9" t="s">
        <v>45</v>
      </c>
    </row>
    <row r="10" spans="1:9" x14ac:dyDescent="0.3">
      <c r="A10" t="s">
        <v>642</v>
      </c>
      <c r="B10" t="s">
        <v>355</v>
      </c>
      <c r="C10" t="s">
        <v>160</v>
      </c>
      <c r="D10" t="s">
        <v>261</v>
      </c>
      <c r="E10" t="s">
        <v>163</v>
      </c>
      <c r="F10" t="s">
        <v>428</v>
      </c>
      <c r="G10" t="s">
        <v>160</v>
      </c>
      <c r="H10" t="s">
        <v>436</v>
      </c>
      <c r="I10" t="s">
        <v>324</v>
      </c>
    </row>
    <row r="11" spans="1:9" x14ac:dyDescent="0.3">
      <c r="A11" t="s">
        <v>24</v>
      </c>
      <c r="B11" t="s">
        <v>31</v>
      </c>
      <c r="C11" t="s">
        <v>235</v>
      </c>
      <c r="D11" t="s">
        <v>42</v>
      </c>
      <c r="E11" t="s">
        <v>415</v>
      </c>
      <c r="F11" t="s">
        <v>45</v>
      </c>
      <c r="G11" t="s">
        <v>235</v>
      </c>
      <c r="H11" t="s">
        <v>415</v>
      </c>
      <c r="I11" t="s">
        <v>44</v>
      </c>
    </row>
    <row r="12" spans="1:9" x14ac:dyDescent="0.3">
      <c r="A12" t="s">
        <v>643</v>
      </c>
      <c r="B12" t="s">
        <v>390</v>
      </c>
      <c r="C12" t="s">
        <v>160</v>
      </c>
      <c r="D12" t="s">
        <v>134</v>
      </c>
      <c r="E12" t="s">
        <v>416</v>
      </c>
      <c r="F12" t="s">
        <v>429</v>
      </c>
      <c r="G12" t="s">
        <v>160</v>
      </c>
      <c r="H12" t="s">
        <v>358</v>
      </c>
      <c r="I12" t="s">
        <v>445</v>
      </c>
    </row>
    <row r="13" spans="1:9" x14ac:dyDescent="0.3">
      <c r="A13" t="s">
        <v>24</v>
      </c>
      <c r="B13" t="s">
        <v>103</v>
      </c>
      <c r="C13" t="s">
        <v>235</v>
      </c>
      <c r="D13" t="s">
        <v>404</v>
      </c>
      <c r="E13" t="s">
        <v>417</v>
      </c>
      <c r="F13" t="s">
        <v>404</v>
      </c>
      <c r="G13" t="s">
        <v>235</v>
      </c>
      <c r="H13" t="s">
        <v>43</v>
      </c>
      <c r="I13" t="s">
        <v>45</v>
      </c>
    </row>
    <row r="14" spans="1:9" x14ac:dyDescent="0.3">
      <c r="A14" t="s">
        <v>644</v>
      </c>
      <c r="B14" t="s">
        <v>391</v>
      </c>
      <c r="C14" t="s">
        <v>160</v>
      </c>
      <c r="D14" t="s">
        <v>163</v>
      </c>
      <c r="E14" t="s">
        <v>418</v>
      </c>
      <c r="F14" t="s">
        <v>153</v>
      </c>
      <c r="G14" t="s">
        <v>160</v>
      </c>
      <c r="H14" t="s">
        <v>166</v>
      </c>
      <c r="I14" t="s">
        <v>446</v>
      </c>
    </row>
    <row r="15" spans="1:9" x14ac:dyDescent="0.3">
      <c r="A15" t="s">
        <v>24</v>
      </c>
      <c r="B15" t="s">
        <v>297</v>
      </c>
      <c r="C15" t="s">
        <v>235</v>
      </c>
      <c r="D15" t="s">
        <v>42</v>
      </c>
      <c r="E15" t="s">
        <v>419</v>
      </c>
      <c r="F15" t="s">
        <v>40</v>
      </c>
      <c r="G15" t="s">
        <v>235</v>
      </c>
      <c r="H15" t="s">
        <v>423</v>
      </c>
      <c r="I15" t="s">
        <v>37</v>
      </c>
    </row>
    <row r="16" spans="1:9" x14ac:dyDescent="0.3">
      <c r="A16" t="s">
        <v>635</v>
      </c>
      <c r="B16" t="s">
        <v>392</v>
      </c>
      <c r="C16" t="s">
        <v>160</v>
      </c>
      <c r="D16" t="s">
        <v>111</v>
      </c>
      <c r="E16" t="s">
        <v>166</v>
      </c>
      <c r="F16" t="s">
        <v>161</v>
      </c>
      <c r="G16" t="s">
        <v>160</v>
      </c>
      <c r="H16" t="s">
        <v>437</v>
      </c>
      <c r="I16" t="s">
        <v>447</v>
      </c>
    </row>
    <row r="17" spans="1:9" x14ac:dyDescent="0.3">
      <c r="A17" t="s">
        <v>24</v>
      </c>
      <c r="B17" t="s">
        <v>101</v>
      </c>
      <c r="C17" t="s">
        <v>235</v>
      </c>
      <c r="D17" t="s">
        <v>41</v>
      </c>
      <c r="E17" t="s">
        <v>417</v>
      </c>
      <c r="F17" t="s">
        <v>42</v>
      </c>
      <c r="G17" t="s">
        <v>235</v>
      </c>
      <c r="H17" t="s">
        <v>423</v>
      </c>
      <c r="I17" t="s">
        <v>124</v>
      </c>
    </row>
    <row r="18" spans="1:9" x14ac:dyDescent="0.3">
      <c r="A18" t="s">
        <v>636</v>
      </c>
      <c r="B18" t="s">
        <v>393</v>
      </c>
      <c r="C18" t="s">
        <v>160</v>
      </c>
      <c r="D18" t="s">
        <v>247</v>
      </c>
      <c r="E18" t="s">
        <v>420</v>
      </c>
      <c r="F18" t="s">
        <v>246</v>
      </c>
      <c r="G18" t="s">
        <v>160</v>
      </c>
      <c r="H18" t="s">
        <v>438</v>
      </c>
      <c r="I18" t="s">
        <v>446</v>
      </c>
    </row>
    <row r="19" spans="1:9" x14ac:dyDescent="0.3">
      <c r="A19" t="s">
        <v>24</v>
      </c>
      <c r="B19" t="s">
        <v>99</v>
      </c>
      <c r="C19" t="s">
        <v>235</v>
      </c>
      <c r="D19" t="s">
        <v>43</v>
      </c>
      <c r="E19" t="s">
        <v>417</v>
      </c>
      <c r="F19" t="s">
        <v>42</v>
      </c>
      <c r="G19" t="s">
        <v>235</v>
      </c>
      <c r="H19" t="s">
        <v>417</v>
      </c>
      <c r="I19" t="s">
        <v>42</v>
      </c>
    </row>
    <row r="20" spans="1:9" x14ac:dyDescent="0.3">
      <c r="A20" t="s">
        <v>637</v>
      </c>
      <c r="B20" t="s">
        <v>394</v>
      </c>
      <c r="C20" t="s">
        <v>160</v>
      </c>
      <c r="D20" t="s">
        <v>405</v>
      </c>
      <c r="E20" t="s">
        <v>160</v>
      </c>
      <c r="F20" t="s">
        <v>120</v>
      </c>
      <c r="G20" t="s">
        <v>160</v>
      </c>
      <c r="H20" t="s">
        <v>439</v>
      </c>
      <c r="I20" t="s">
        <v>448</v>
      </c>
    </row>
    <row r="21" spans="1:9" x14ac:dyDescent="0.3">
      <c r="A21" t="s">
        <v>24</v>
      </c>
      <c r="B21" t="s">
        <v>299</v>
      </c>
      <c r="C21" t="s">
        <v>235</v>
      </c>
      <c r="D21" t="s">
        <v>44</v>
      </c>
      <c r="E21" t="s">
        <v>235</v>
      </c>
      <c r="F21" t="s">
        <v>33</v>
      </c>
      <c r="G21" t="s">
        <v>235</v>
      </c>
      <c r="H21" t="s">
        <v>43</v>
      </c>
      <c r="I21" t="s">
        <v>36</v>
      </c>
    </row>
    <row r="22" spans="1:9" x14ac:dyDescent="0.3">
      <c r="A22" t="s">
        <v>658</v>
      </c>
      <c r="B22" t="s">
        <v>155</v>
      </c>
      <c r="C22" t="s">
        <v>160</v>
      </c>
      <c r="D22" t="s">
        <v>246</v>
      </c>
      <c r="E22" t="s">
        <v>418</v>
      </c>
      <c r="F22" t="s">
        <v>334</v>
      </c>
      <c r="G22" t="s">
        <v>160</v>
      </c>
      <c r="H22" t="s">
        <v>137</v>
      </c>
      <c r="I22" t="s">
        <v>106</v>
      </c>
    </row>
    <row r="23" spans="1:9" x14ac:dyDescent="0.3">
      <c r="A23" t="s">
        <v>24</v>
      </c>
      <c r="B23" t="s">
        <v>154</v>
      </c>
      <c r="C23" t="s">
        <v>235</v>
      </c>
      <c r="D23" t="s">
        <v>141</v>
      </c>
      <c r="E23" t="s">
        <v>417</v>
      </c>
      <c r="F23" t="s">
        <v>43</v>
      </c>
      <c r="G23" t="s">
        <v>235</v>
      </c>
      <c r="H23" t="s">
        <v>423</v>
      </c>
      <c r="I23" t="s">
        <v>42</v>
      </c>
    </row>
    <row r="24" spans="1:9" x14ac:dyDescent="0.3">
      <c r="A24" t="s">
        <v>659</v>
      </c>
      <c r="B24" t="s">
        <v>303</v>
      </c>
      <c r="C24" t="s">
        <v>160</v>
      </c>
      <c r="D24" t="s">
        <v>406</v>
      </c>
      <c r="E24" t="s">
        <v>247</v>
      </c>
      <c r="F24" t="s">
        <v>430</v>
      </c>
      <c r="G24" t="s">
        <v>160</v>
      </c>
      <c r="H24" t="s">
        <v>440</v>
      </c>
      <c r="I24" t="s">
        <v>449</v>
      </c>
    </row>
    <row r="25" spans="1:9" x14ac:dyDescent="0.3">
      <c r="A25" t="s">
        <v>24</v>
      </c>
      <c r="B25" t="s">
        <v>157</v>
      </c>
      <c r="C25" t="s">
        <v>235</v>
      </c>
      <c r="D25" t="s">
        <v>41</v>
      </c>
      <c r="E25" t="s">
        <v>43</v>
      </c>
      <c r="F25" t="s">
        <v>186</v>
      </c>
      <c r="G25" t="s">
        <v>235</v>
      </c>
      <c r="H25" t="s">
        <v>141</v>
      </c>
      <c r="I25" t="s">
        <v>40</v>
      </c>
    </row>
    <row r="26" spans="1:9" x14ac:dyDescent="0.3">
      <c r="A26" t="s">
        <v>652</v>
      </c>
      <c r="B26" t="s">
        <v>156</v>
      </c>
      <c r="C26" t="s">
        <v>160</v>
      </c>
      <c r="D26" t="s">
        <v>407</v>
      </c>
      <c r="E26" t="s">
        <v>421</v>
      </c>
      <c r="F26" t="s">
        <v>151</v>
      </c>
      <c r="G26" t="s">
        <v>160</v>
      </c>
      <c r="H26" t="s">
        <v>111</v>
      </c>
      <c r="I26" t="s">
        <v>167</v>
      </c>
    </row>
    <row r="27" spans="1:9" x14ac:dyDescent="0.3">
      <c r="A27" t="s">
        <v>24</v>
      </c>
      <c r="B27" t="s">
        <v>31</v>
      </c>
      <c r="C27" t="s">
        <v>235</v>
      </c>
      <c r="D27" t="s">
        <v>141</v>
      </c>
      <c r="E27" t="s">
        <v>417</v>
      </c>
      <c r="F27" t="s">
        <v>42</v>
      </c>
      <c r="G27" t="s">
        <v>235</v>
      </c>
      <c r="H27" t="s">
        <v>423</v>
      </c>
      <c r="I27" t="s">
        <v>42</v>
      </c>
    </row>
    <row r="28" spans="1:9" x14ac:dyDescent="0.3">
      <c r="A28" t="s">
        <v>653</v>
      </c>
      <c r="B28" t="s">
        <v>395</v>
      </c>
      <c r="C28" t="s">
        <v>160</v>
      </c>
      <c r="D28" t="s">
        <v>408</v>
      </c>
      <c r="E28" t="s">
        <v>422</v>
      </c>
      <c r="F28" t="s">
        <v>406</v>
      </c>
      <c r="G28" t="s">
        <v>160</v>
      </c>
      <c r="H28" t="s">
        <v>111</v>
      </c>
      <c r="I28" t="s">
        <v>409</v>
      </c>
    </row>
    <row r="29" spans="1:9" x14ac:dyDescent="0.3">
      <c r="A29" t="s">
        <v>24</v>
      </c>
      <c r="B29" t="s">
        <v>396</v>
      </c>
      <c r="C29" t="s">
        <v>235</v>
      </c>
      <c r="D29" t="s">
        <v>141</v>
      </c>
      <c r="E29" t="s">
        <v>417</v>
      </c>
      <c r="F29" t="s">
        <v>42</v>
      </c>
      <c r="G29" t="s">
        <v>235</v>
      </c>
      <c r="H29" t="s">
        <v>423</v>
      </c>
      <c r="I29" t="s">
        <v>39</v>
      </c>
    </row>
    <row r="30" spans="1:9" x14ac:dyDescent="0.3">
      <c r="A30" t="s">
        <v>654</v>
      </c>
      <c r="B30" t="s">
        <v>247</v>
      </c>
      <c r="C30" t="s">
        <v>160</v>
      </c>
      <c r="D30" t="s">
        <v>137</v>
      </c>
      <c r="E30" t="s">
        <v>405</v>
      </c>
      <c r="F30" t="s">
        <v>425</v>
      </c>
      <c r="G30" t="s">
        <v>160</v>
      </c>
      <c r="H30" t="s">
        <v>292</v>
      </c>
      <c r="I30" t="s">
        <v>170</v>
      </c>
    </row>
    <row r="31" spans="1:9" x14ac:dyDescent="0.3">
      <c r="A31" t="s">
        <v>24</v>
      </c>
      <c r="B31" t="s">
        <v>397</v>
      </c>
      <c r="C31" t="s">
        <v>235</v>
      </c>
      <c r="D31" t="s">
        <v>41</v>
      </c>
      <c r="E31" t="s">
        <v>423</v>
      </c>
      <c r="F31" t="s">
        <v>44</v>
      </c>
      <c r="G31" t="s">
        <v>235</v>
      </c>
      <c r="H31" t="s">
        <v>404</v>
      </c>
      <c r="I31" t="s">
        <v>37</v>
      </c>
    </row>
    <row r="32" spans="1:9" x14ac:dyDescent="0.3">
      <c r="A32" t="s">
        <v>655</v>
      </c>
      <c r="B32" t="s">
        <v>398</v>
      </c>
      <c r="C32" t="s">
        <v>160</v>
      </c>
      <c r="D32" t="s">
        <v>409</v>
      </c>
      <c r="E32" t="s">
        <v>424</v>
      </c>
      <c r="F32" t="s">
        <v>431</v>
      </c>
      <c r="G32" t="s">
        <v>160</v>
      </c>
      <c r="H32" t="s">
        <v>441</v>
      </c>
      <c r="I32" t="s">
        <v>450</v>
      </c>
    </row>
    <row r="33" spans="1:9" x14ac:dyDescent="0.3">
      <c r="A33" t="s">
        <v>24</v>
      </c>
      <c r="B33" t="s">
        <v>112</v>
      </c>
      <c r="C33" t="s">
        <v>235</v>
      </c>
      <c r="D33" t="s">
        <v>41</v>
      </c>
      <c r="E33" t="s">
        <v>417</v>
      </c>
      <c r="F33" t="s">
        <v>40</v>
      </c>
      <c r="G33" t="s">
        <v>235</v>
      </c>
      <c r="H33" t="s">
        <v>141</v>
      </c>
      <c r="I33" t="s">
        <v>45</v>
      </c>
    </row>
    <row r="34" spans="1:9" x14ac:dyDescent="0.3">
      <c r="A34" t="s">
        <v>656</v>
      </c>
      <c r="B34" t="s">
        <v>399</v>
      </c>
      <c r="C34" t="s">
        <v>160</v>
      </c>
      <c r="D34" t="s">
        <v>410</v>
      </c>
      <c r="E34" t="s">
        <v>425</v>
      </c>
      <c r="F34" t="s">
        <v>432</v>
      </c>
      <c r="G34" t="s">
        <v>160</v>
      </c>
      <c r="H34" t="s">
        <v>442</v>
      </c>
      <c r="I34" t="s">
        <v>451</v>
      </c>
    </row>
    <row r="35" spans="1:9" x14ac:dyDescent="0.3">
      <c r="A35" t="s">
        <v>24</v>
      </c>
      <c r="B35" t="s">
        <v>400</v>
      </c>
      <c r="C35" t="s">
        <v>235</v>
      </c>
      <c r="D35" t="s">
        <v>41</v>
      </c>
      <c r="E35" t="s">
        <v>404</v>
      </c>
      <c r="F35" t="s">
        <v>124</v>
      </c>
      <c r="G35" t="s">
        <v>235</v>
      </c>
      <c r="H35" t="s">
        <v>404</v>
      </c>
      <c r="I35" t="s">
        <v>45</v>
      </c>
    </row>
    <row r="36" spans="1:9" x14ac:dyDescent="0.3">
      <c r="A36" t="s">
        <v>657</v>
      </c>
      <c r="B36" t="s">
        <v>401</v>
      </c>
      <c r="C36" t="s">
        <v>402</v>
      </c>
      <c r="D36" t="s">
        <v>411</v>
      </c>
      <c r="E36" t="s">
        <v>401</v>
      </c>
      <c r="F36" t="s">
        <v>433</v>
      </c>
      <c r="G36" t="s">
        <v>402</v>
      </c>
      <c r="H36" t="s">
        <v>158</v>
      </c>
      <c r="I36" t="s">
        <v>452</v>
      </c>
    </row>
    <row r="37" spans="1:9" x14ac:dyDescent="0.3">
      <c r="A37" t="s">
        <v>97</v>
      </c>
      <c r="B37" t="s">
        <v>196</v>
      </c>
      <c r="C37" t="s">
        <v>212</v>
      </c>
      <c r="D37" t="s">
        <v>229</v>
      </c>
      <c r="E37" t="s">
        <v>126</v>
      </c>
      <c r="F37" t="s">
        <v>250</v>
      </c>
      <c r="G37" t="s">
        <v>138</v>
      </c>
      <c r="H37" t="s">
        <v>145</v>
      </c>
      <c r="I37" t="s">
        <v>283</v>
      </c>
    </row>
    <row r="38" spans="1:9" x14ac:dyDescent="0.3">
      <c r="A38" t="s">
        <v>173</v>
      </c>
      <c r="B38" t="s">
        <v>24</v>
      </c>
      <c r="C38" t="s">
        <v>24</v>
      </c>
      <c r="D38" t="s">
        <v>24</v>
      </c>
      <c r="E38" t="s">
        <v>24</v>
      </c>
      <c r="F38" t="s">
        <v>24</v>
      </c>
      <c r="G38" t="s">
        <v>24</v>
      </c>
      <c r="H38" t="s">
        <v>24</v>
      </c>
      <c r="I38" t="s">
        <v>24</v>
      </c>
    </row>
  </sheetData>
  <pageMargins left="0.7" right="0.7" top="0.75" bottom="0.75" header="0.3" footer="0.3"/>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I38"/>
  <sheetViews>
    <sheetView workbookViewId="0"/>
  </sheetViews>
  <sheetFormatPr baseColWidth="10" defaultColWidth="8.6640625" defaultRowHeight="14.4" x14ac:dyDescent="0.3"/>
  <sheetData>
    <row r="1" spans="1:9" x14ac:dyDescent="0.3">
      <c r="A1" t="s">
        <v>23</v>
      </c>
      <c r="B1" t="s">
        <v>25</v>
      </c>
      <c r="C1" t="s">
        <v>29</v>
      </c>
      <c r="D1" t="s">
        <v>115</v>
      </c>
      <c r="E1" t="s">
        <v>118</v>
      </c>
      <c r="F1" t="s">
        <v>127</v>
      </c>
      <c r="G1" t="s">
        <v>132</v>
      </c>
      <c r="H1" t="s">
        <v>139</v>
      </c>
      <c r="I1" t="s">
        <v>146</v>
      </c>
    </row>
    <row r="2" spans="1:9" x14ac:dyDescent="0.3">
      <c r="A2" t="s">
        <v>24</v>
      </c>
      <c r="B2" t="s">
        <v>26</v>
      </c>
      <c r="C2" t="s">
        <v>30</v>
      </c>
      <c r="D2" t="s">
        <v>116</v>
      </c>
      <c r="E2" t="s">
        <v>119</v>
      </c>
      <c r="F2" t="s">
        <v>128</v>
      </c>
      <c r="G2" t="s">
        <v>133</v>
      </c>
      <c r="H2" t="s">
        <v>140</v>
      </c>
      <c r="I2" t="s">
        <v>147</v>
      </c>
    </row>
    <row r="3" spans="1:9" x14ac:dyDescent="0.3">
      <c r="A3" t="s">
        <v>24</v>
      </c>
      <c r="B3" t="s">
        <v>7</v>
      </c>
      <c r="C3" t="s">
        <v>8</v>
      </c>
      <c r="D3" t="s">
        <v>9</v>
      </c>
      <c r="E3" t="s">
        <v>10</v>
      </c>
      <c r="F3" t="s">
        <v>11</v>
      </c>
      <c r="G3" t="s">
        <v>12</v>
      </c>
      <c r="H3" t="s">
        <v>13</v>
      </c>
      <c r="I3" t="s">
        <v>14</v>
      </c>
    </row>
    <row r="4" spans="1:9" x14ac:dyDescent="0.3">
      <c r="A4" t="s">
        <v>638</v>
      </c>
      <c r="B4" t="s">
        <v>284</v>
      </c>
      <c r="C4" t="s">
        <v>102</v>
      </c>
      <c r="D4" t="s">
        <v>317</v>
      </c>
      <c r="E4" t="s">
        <v>329</v>
      </c>
      <c r="F4" t="s">
        <v>183</v>
      </c>
      <c r="G4" t="s">
        <v>352</v>
      </c>
      <c r="H4" t="s">
        <v>366</v>
      </c>
      <c r="I4" t="s">
        <v>376</v>
      </c>
    </row>
    <row r="5" spans="1:9" x14ac:dyDescent="0.3">
      <c r="A5" t="s">
        <v>24</v>
      </c>
      <c r="B5" t="s">
        <v>285</v>
      </c>
      <c r="C5" t="s">
        <v>301</v>
      </c>
      <c r="D5" t="s">
        <v>27</v>
      </c>
      <c r="E5" t="s">
        <v>186</v>
      </c>
      <c r="F5" t="s">
        <v>341</v>
      </c>
      <c r="G5" t="s">
        <v>107</v>
      </c>
      <c r="H5" t="s">
        <v>186</v>
      </c>
      <c r="I5" t="s">
        <v>28</v>
      </c>
    </row>
    <row r="6" spans="1:9" x14ac:dyDescent="0.3">
      <c r="A6" t="s">
        <v>639</v>
      </c>
      <c r="B6" t="s">
        <v>137</v>
      </c>
      <c r="C6" t="s">
        <v>302</v>
      </c>
      <c r="D6" t="s">
        <v>164</v>
      </c>
      <c r="E6" t="s">
        <v>330</v>
      </c>
      <c r="F6" t="s">
        <v>342</v>
      </c>
      <c r="G6" t="s">
        <v>353</v>
      </c>
      <c r="H6" t="s">
        <v>324</v>
      </c>
      <c r="I6" t="s">
        <v>377</v>
      </c>
    </row>
    <row r="7" spans="1:9" x14ac:dyDescent="0.3">
      <c r="A7" t="s">
        <v>24</v>
      </c>
      <c r="B7" t="s">
        <v>286</v>
      </c>
      <c r="C7" t="s">
        <v>293</v>
      </c>
      <c r="D7" t="s">
        <v>27</v>
      </c>
      <c r="E7" t="s">
        <v>28</v>
      </c>
      <c r="F7" t="s">
        <v>99</v>
      </c>
      <c r="G7" t="s">
        <v>214</v>
      </c>
      <c r="H7" t="s">
        <v>31</v>
      </c>
      <c r="I7" t="s">
        <v>341</v>
      </c>
    </row>
    <row r="8" spans="1:9" x14ac:dyDescent="0.3">
      <c r="A8" t="s">
        <v>640</v>
      </c>
      <c r="B8" t="s">
        <v>240</v>
      </c>
      <c r="C8" t="s">
        <v>303</v>
      </c>
      <c r="D8" t="s">
        <v>318</v>
      </c>
      <c r="E8" t="s">
        <v>331</v>
      </c>
      <c r="F8" t="s">
        <v>343</v>
      </c>
      <c r="G8" t="s">
        <v>354</v>
      </c>
      <c r="H8" t="s">
        <v>367</v>
      </c>
      <c r="I8" t="s">
        <v>378</v>
      </c>
    </row>
    <row r="9" spans="1:9" x14ac:dyDescent="0.3">
      <c r="A9" t="s">
        <v>24</v>
      </c>
      <c r="B9" t="s">
        <v>27</v>
      </c>
      <c r="C9" t="s">
        <v>38</v>
      </c>
      <c r="D9" t="s">
        <v>35</v>
      </c>
      <c r="E9" t="s">
        <v>35</v>
      </c>
      <c r="F9" t="s">
        <v>124</v>
      </c>
      <c r="G9" t="s">
        <v>110</v>
      </c>
      <c r="H9" t="s">
        <v>45</v>
      </c>
      <c r="I9" t="s">
        <v>40</v>
      </c>
    </row>
    <row r="10" spans="1:9" x14ac:dyDescent="0.3">
      <c r="A10" t="s">
        <v>642</v>
      </c>
      <c r="B10" t="s">
        <v>287</v>
      </c>
      <c r="C10" t="s">
        <v>304</v>
      </c>
      <c r="D10" t="s">
        <v>257</v>
      </c>
      <c r="E10" t="s">
        <v>150</v>
      </c>
      <c r="F10" t="s">
        <v>215</v>
      </c>
      <c r="G10" t="s">
        <v>355</v>
      </c>
      <c r="H10" t="s">
        <v>368</v>
      </c>
      <c r="I10" t="s">
        <v>379</v>
      </c>
    </row>
    <row r="11" spans="1:9" x14ac:dyDescent="0.3">
      <c r="A11" t="s">
        <v>24</v>
      </c>
      <c r="B11" t="s">
        <v>38</v>
      </c>
      <c r="C11" t="s">
        <v>27</v>
      </c>
      <c r="D11" t="s">
        <v>112</v>
      </c>
      <c r="E11" t="s">
        <v>40</v>
      </c>
      <c r="F11" t="s">
        <v>45</v>
      </c>
      <c r="G11" t="s">
        <v>186</v>
      </c>
      <c r="H11" t="s">
        <v>36</v>
      </c>
      <c r="I11" t="s">
        <v>186</v>
      </c>
    </row>
    <row r="12" spans="1:9" x14ac:dyDescent="0.3">
      <c r="A12" t="s">
        <v>643</v>
      </c>
      <c r="B12" t="s">
        <v>288</v>
      </c>
      <c r="C12" t="s">
        <v>305</v>
      </c>
      <c r="D12" t="s">
        <v>319</v>
      </c>
      <c r="E12" t="s">
        <v>332</v>
      </c>
      <c r="F12" t="s">
        <v>344</v>
      </c>
      <c r="G12" t="s">
        <v>356</v>
      </c>
      <c r="H12" t="s">
        <v>369</v>
      </c>
      <c r="I12" t="s">
        <v>370</v>
      </c>
    </row>
    <row r="13" spans="1:9" x14ac:dyDescent="0.3">
      <c r="A13" t="s">
        <v>24</v>
      </c>
      <c r="B13" t="s">
        <v>34</v>
      </c>
      <c r="C13" t="s">
        <v>31</v>
      </c>
      <c r="D13" t="s">
        <v>31</v>
      </c>
      <c r="E13" t="s">
        <v>45</v>
      </c>
      <c r="F13" t="s">
        <v>36</v>
      </c>
      <c r="G13" t="s">
        <v>45</v>
      </c>
      <c r="H13" t="s">
        <v>39</v>
      </c>
      <c r="I13" t="s">
        <v>36</v>
      </c>
    </row>
    <row r="14" spans="1:9" x14ac:dyDescent="0.3">
      <c r="A14" t="s">
        <v>644</v>
      </c>
      <c r="B14" t="s">
        <v>289</v>
      </c>
      <c r="C14" t="s">
        <v>306</v>
      </c>
      <c r="D14" t="s">
        <v>320</v>
      </c>
      <c r="E14" t="s">
        <v>333</v>
      </c>
      <c r="F14" t="s">
        <v>345</v>
      </c>
      <c r="G14" t="s">
        <v>357</v>
      </c>
      <c r="H14" t="s">
        <v>370</v>
      </c>
      <c r="I14" t="s">
        <v>345</v>
      </c>
    </row>
    <row r="15" spans="1:9" x14ac:dyDescent="0.3">
      <c r="A15" t="s">
        <v>24</v>
      </c>
      <c r="B15" t="s">
        <v>154</v>
      </c>
      <c r="C15" t="s">
        <v>99</v>
      </c>
      <c r="D15" t="s">
        <v>186</v>
      </c>
      <c r="E15" t="s">
        <v>40</v>
      </c>
      <c r="F15" t="s">
        <v>40</v>
      </c>
      <c r="G15" t="s">
        <v>33</v>
      </c>
      <c r="H15" t="s">
        <v>36</v>
      </c>
      <c r="I15" t="s">
        <v>104</v>
      </c>
    </row>
    <row r="16" spans="1:9" x14ac:dyDescent="0.3">
      <c r="A16" t="s">
        <v>635</v>
      </c>
      <c r="B16" t="s">
        <v>290</v>
      </c>
      <c r="C16" t="s">
        <v>307</v>
      </c>
      <c r="D16" t="s">
        <v>321</v>
      </c>
      <c r="E16" t="s">
        <v>206</v>
      </c>
      <c r="F16" t="s">
        <v>292</v>
      </c>
      <c r="G16" t="s">
        <v>358</v>
      </c>
      <c r="H16" t="s">
        <v>247</v>
      </c>
      <c r="I16" t="s">
        <v>155</v>
      </c>
    </row>
    <row r="17" spans="1:9" x14ac:dyDescent="0.3">
      <c r="A17" t="s">
        <v>24</v>
      </c>
      <c r="B17" t="s">
        <v>31</v>
      </c>
      <c r="C17" t="s">
        <v>103</v>
      </c>
      <c r="D17" t="s">
        <v>35</v>
      </c>
      <c r="E17" t="s">
        <v>45</v>
      </c>
      <c r="F17" t="s">
        <v>124</v>
      </c>
      <c r="G17" t="s">
        <v>36</v>
      </c>
      <c r="H17" t="s">
        <v>37</v>
      </c>
      <c r="I17" t="s">
        <v>112</v>
      </c>
    </row>
    <row r="18" spans="1:9" x14ac:dyDescent="0.3">
      <c r="A18" t="s">
        <v>636</v>
      </c>
      <c r="B18" t="s">
        <v>291</v>
      </c>
      <c r="C18" t="s">
        <v>169</v>
      </c>
      <c r="D18" t="s">
        <v>322</v>
      </c>
      <c r="E18" t="s">
        <v>334</v>
      </c>
      <c r="F18" t="s">
        <v>346</v>
      </c>
      <c r="G18" t="s">
        <v>359</v>
      </c>
      <c r="H18" t="s">
        <v>348</v>
      </c>
      <c r="I18" t="s">
        <v>170</v>
      </c>
    </row>
    <row r="19" spans="1:9" x14ac:dyDescent="0.3">
      <c r="A19" t="s">
        <v>24</v>
      </c>
      <c r="B19" t="s">
        <v>186</v>
      </c>
      <c r="C19" t="s">
        <v>110</v>
      </c>
      <c r="D19" t="s">
        <v>34</v>
      </c>
      <c r="E19" t="s">
        <v>44</v>
      </c>
      <c r="F19" t="s">
        <v>44</v>
      </c>
      <c r="G19" t="s">
        <v>36</v>
      </c>
      <c r="H19" t="s">
        <v>124</v>
      </c>
      <c r="I19" t="s">
        <v>34</v>
      </c>
    </row>
    <row r="20" spans="1:9" x14ac:dyDescent="0.3">
      <c r="A20" t="s">
        <v>637</v>
      </c>
      <c r="B20" t="s">
        <v>135</v>
      </c>
      <c r="C20" t="s">
        <v>308</v>
      </c>
      <c r="D20" t="s">
        <v>323</v>
      </c>
      <c r="E20" t="s">
        <v>160</v>
      </c>
      <c r="F20" t="s">
        <v>166</v>
      </c>
      <c r="G20" t="s">
        <v>360</v>
      </c>
      <c r="H20" t="s">
        <v>170</v>
      </c>
      <c r="I20" t="s">
        <v>380</v>
      </c>
    </row>
    <row r="21" spans="1:9" x14ac:dyDescent="0.3">
      <c r="A21" t="s">
        <v>24</v>
      </c>
      <c r="B21" t="s">
        <v>101</v>
      </c>
      <c r="C21" t="s">
        <v>299</v>
      </c>
      <c r="D21" t="s">
        <v>31</v>
      </c>
      <c r="E21" t="s">
        <v>235</v>
      </c>
      <c r="F21" t="s">
        <v>35</v>
      </c>
      <c r="G21" t="s">
        <v>154</v>
      </c>
      <c r="H21" t="s">
        <v>28</v>
      </c>
      <c r="I21" t="s">
        <v>154</v>
      </c>
    </row>
    <row r="22" spans="1:9" x14ac:dyDescent="0.3">
      <c r="A22" t="s">
        <v>658</v>
      </c>
      <c r="B22" t="s">
        <v>183</v>
      </c>
      <c r="C22" t="s">
        <v>163</v>
      </c>
      <c r="D22" t="s">
        <v>324</v>
      </c>
      <c r="E22" t="s">
        <v>335</v>
      </c>
      <c r="F22" t="s">
        <v>347</v>
      </c>
      <c r="G22" t="s">
        <v>266</v>
      </c>
      <c r="H22" t="s">
        <v>371</v>
      </c>
      <c r="I22" t="s">
        <v>120</v>
      </c>
    </row>
    <row r="23" spans="1:9" x14ac:dyDescent="0.3">
      <c r="A23" t="s">
        <v>24</v>
      </c>
      <c r="B23" t="s">
        <v>35</v>
      </c>
      <c r="C23" t="s">
        <v>28</v>
      </c>
      <c r="D23" t="s">
        <v>40</v>
      </c>
      <c r="E23" t="s">
        <v>42</v>
      </c>
      <c r="F23" t="s">
        <v>41</v>
      </c>
      <c r="G23" t="s">
        <v>124</v>
      </c>
      <c r="H23" t="s">
        <v>42</v>
      </c>
      <c r="I23" t="s">
        <v>37</v>
      </c>
    </row>
    <row r="24" spans="1:9" x14ac:dyDescent="0.3">
      <c r="A24" t="s">
        <v>659</v>
      </c>
      <c r="B24" t="s">
        <v>292</v>
      </c>
      <c r="C24" t="s">
        <v>309</v>
      </c>
      <c r="D24" t="s">
        <v>325</v>
      </c>
      <c r="E24" t="s">
        <v>109</v>
      </c>
      <c r="F24" t="s">
        <v>348</v>
      </c>
      <c r="G24" t="s">
        <v>361</v>
      </c>
      <c r="H24" t="s">
        <v>372</v>
      </c>
      <c r="I24" t="s">
        <v>381</v>
      </c>
    </row>
    <row r="25" spans="1:9" x14ac:dyDescent="0.3">
      <c r="A25" t="s">
        <v>24</v>
      </c>
      <c r="B25" t="s">
        <v>293</v>
      </c>
      <c r="C25" t="s">
        <v>310</v>
      </c>
      <c r="D25" t="s">
        <v>38</v>
      </c>
      <c r="E25" t="s">
        <v>104</v>
      </c>
      <c r="F25" t="s">
        <v>110</v>
      </c>
      <c r="G25" t="s">
        <v>286</v>
      </c>
      <c r="H25" t="s">
        <v>104</v>
      </c>
      <c r="I25" t="s">
        <v>154</v>
      </c>
    </row>
    <row r="26" spans="1:9" x14ac:dyDescent="0.3">
      <c r="A26" t="s">
        <v>652</v>
      </c>
      <c r="B26" t="s">
        <v>294</v>
      </c>
      <c r="C26" t="s">
        <v>311</v>
      </c>
      <c r="D26" t="s">
        <v>241</v>
      </c>
      <c r="E26" t="s">
        <v>336</v>
      </c>
      <c r="F26" t="s">
        <v>349</v>
      </c>
      <c r="G26" t="s">
        <v>362</v>
      </c>
      <c r="H26" t="s">
        <v>168</v>
      </c>
      <c r="I26" t="s">
        <v>320</v>
      </c>
    </row>
    <row r="27" spans="1:9" x14ac:dyDescent="0.3">
      <c r="A27" t="s">
        <v>24</v>
      </c>
      <c r="B27" t="s">
        <v>28</v>
      </c>
      <c r="C27" t="s">
        <v>112</v>
      </c>
      <c r="D27" t="s">
        <v>40</v>
      </c>
      <c r="E27" t="s">
        <v>39</v>
      </c>
      <c r="F27" t="s">
        <v>39</v>
      </c>
      <c r="G27" t="s">
        <v>124</v>
      </c>
      <c r="H27" t="s">
        <v>44</v>
      </c>
      <c r="I27" t="s">
        <v>40</v>
      </c>
    </row>
    <row r="28" spans="1:9" x14ac:dyDescent="0.3">
      <c r="A28" t="s">
        <v>653</v>
      </c>
      <c r="B28" t="s">
        <v>295</v>
      </c>
      <c r="C28" t="s">
        <v>199</v>
      </c>
      <c r="D28" t="s">
        <v>326</v>
      </c>
      <c r="E28" t="s">
        <v>337</v>
      </c>
      <c r="F28" t="s">
        <v>350</v>
      </c>
      <c r="G28" t="s">
        <v>363</v>
      </c>
      <c r="H28" t="s">
        <v>373</v>
      </c>
      <c r="I28" t="s">
        <v>382</v>
      </c>
    </row>
    <row r="29" spans="1:9" x14ac:dyDescent="0.3">
      <c r="A29" t="s">
        <v>24</v>
      </c>
      <c r="B29" t="s">
        <v>293</v>
      </c>
      <c r="C29" t="s">
        <v>27</v>
      </c>
      <c r="D29" t="s">
        <v>40</v>
      </c>
      <c r="E29" t="s">
        <v>44</v>
      </c>
      <c r="F29" t="s">
        <v>39</v>
      </c>
      <c r="G29" t="s">
        <v>40</v>
      </c>
      <c r="H29" t="s">
        <v>44</v>
      </c>
      <c r="I29" t="s">
        <v>37</v>
      </c>
    </row>
    <row r="30" spans="1:9" x14ac:dyDescent="0.3">
      <c r="A30" t="s">
        <v>654</v>
      </c>
      <c r="B30" t="s">
        <v>296</v>
      </c>
      <c r="C30" t="s">
        <v>312</v>
      </c>
      <c r="D30" t="s">
        <v>327</v>
      </c>
      <c r="E30" t="s">
        <v>338</v>
      </c>
      <c r="F30" t="s">
        <v>292</v>
      </c>
      <c r="G30" t="s">
        <v>364</v>
      </c>
      <c r="H30" t="s">
        <v>374</v>
      </c>
      <c r="I30" t="s">
        <v>111</v>
      </c>
    </row>
    <row r="31" spans="1:9" x14ac:dyDescent="0.3">
      <c r="A31" t="s">
        <v>24</v>
      </c>
      <c r="B31" t="s">
        <v>297</v>
      </c>
      <c r="C31" t="s">
        <v>114</v>
      </c>
      <c r="D31" t="s">
        <v>28</v>
      </c>
      <c r="E31" t="s">
        <v>40</v>
      </c>
      <c r="F31" t="s">
        <v>45</v>
      </c>
      <c r="G31" t="s">
        <v>112</v>
      </c>
      <c r="H31" t="s">
        <v>36</v>
      </c>
      <c r="I31" t="s">
        <v>32</v>
      </c>
    </row>
    <row r="32" spans="1:9" x14ac:dyDescent="0.3">
      <c r="A32" t="s">
        <v>655</v>
      </c>
      <c r="B32" t="s">
        <v>261</v>
      </c>
      <c r="C32" t="s">
        <v>313</v>
      </c>
      <c r="D32" t="s">
        <v>219</v>
      </c>
      <c r="E32" t="s">
        <v>339</v>
      </c>
      <c r="F32" t="s">
        <v>171</v>
      </c>
      <c r="G32" t="s">
        <v>111</v>
      </c>
      <c r="H32" t="s">
        <v>185</v>
      </c>
      <c r="I32" t="s">
        <v>383</v>
      </c>
    </row>
    <row r="33" spans="1:9" x14ac:dyDescent="0.3">
      <c r="A33" t="s">
        <v>24</v>
      </c>
      <c r="B33" t="s">
        <v>31</v>
      </c>
      <c r="C33" t="s">
        <v>186</v>
      </c>
      <c r="D33" t="s">
        <v>34</v>
      </c>
      <c r="E33" t="s">
        <v>32</v>
      </c>
      <c r="F33" t="s">
        <v>33</v>
      </c>
      <c r="G33" t="s">
        <v>27</v>
      </c>
      <c r="H33" t="s">
        <v>112</v>
      </c>
      <c r="I33" t="s">
        <v>31</v>
      </c>
    </row>
    <row r="34" spans="1:9" x14ac:dyDescent="0.3">
      <c r="A34" t="s">
        <v>656</v>
      </c>
      <c r="B34" t="s">
        <v>298</v>
      </c>
      <c r="C34" t="s">
        <v>314</v>
      </c>
      <c r="D34" t="s">
        <v>328</v>
      </c>
      <c r="E34" t="s">
        <v>340</v>
      </c>
      <c r="F34" t="s">
        <v>351</v>
      </c>
      <c r="G34" t="s">
        <v>365</v>
      </c>
      <c r="H34" t="s">
        <v>375</v>
      </c>
      <c r="I34" t="s">
        <v>384</v>
      </c>
    </row>
    <row r="35" spans="1:9" x14ac:dyDescent="0.3">
      <c r="A35" t="s">
        <v>24</v>
      </c>
      <c r="B35" t="s">
        <v>299</v>
      </c>
      <c r="C35" t="s">
        <v>315</v>
      </c>
      <c r="D35" t="s">
        <v>104</v>
      </c>
      <c r="E35" t="s">
        <v>36</v>
      </c>
      <c r="F35" t="s">
        <v>37</v>
      </c>
      <c r="G35" t="s">
        <v>112</v>
      </c>
      <c r="H35" t="s">
        <v>33</v>
      </c>
      <c r="I35" t="s">
        <v>103</v>
      </c>
    </row>
    <row r="36" spans="1:9" x14ac:dyDescent="0.3">
      <c r="A36" t="s">
        <v>657</v>
      </c>
      <c r="B36" t="s">
        <v>300</v>
      </c>
      <c r="C36" t="s">
        <v>316</v>
      </c>
      <c r="D36" t="s">
        <v>131</v>
      </c>
      <c r="E36" t="s">
        <v>316</v>
      </c>
      <c r="F36" t="s">
        <v>158</v>
      </c>
      <c r="G36" t="s">
        <v>316</v>
      </c>
      <c r="H36" t="s">
        <v>144</v>
      </c>
      <c r="I36" t="s">
        <v>385</v>
      </c>
    </row>
    <row r="37" spans="1:9" x14ac:dyDescent="0.3">
      <c r="A37" t="s">
        <v>97</v>
      </c>
      <c r="B37" t="s">
        <v>196</v>
      </c>
      <c r="C37" t="s">
        <v>212</v>
      </c>
      <c r="D37" t="s">
        <v>229</v>
      </c>
      <c r="E37" t="s">
        <v>126</v>
      </c>
      <c r="F37" t="s">
        <v>250</v>
      </c>
      <c r="G37" t="s">
        <v>138</v>
      </c>
      <c r="H37" t="s">
        <v>145</v>
      </c>
      <c r="I37" t="s">
        <v>283</v>
      </c>
    </row>
    <row r="38" spans="1:9" x14ac:dyDescent="0.3">
      <c r="A38" t="s">
        <v>173</v>
      </c>
      <c r="B38" t="s">
        <v>24</v>
      </c>
      <c r="C38" t="s">
        <v>24</v>
      </c>
      <c r="D38" t="s">
        <v>24</v>
      </c>
      <c r="E38" t="s">
        <v>24</v>
      </c>
      <c r="F38" t="s">
        <v>24</v>
      </c>
      <c r="G38" t="s">
        <v>24</v>
      </c>
      <c r="H38" t="s">
        <v>24</v>
      </c>
      <c r="I38" t="s">
        <v>24</v>
      </c>
    </row>
  </sheetData>
  <pageMargins left="0.7" right="0.7" top="0.75" bottom="0.75" header="0.3" footer="0.3"/>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workbookViewId="0"/>
  </sheetViews>
  <sheetFormatPr baseColWidth="10" defaultColWidth="8.6640625" defaultRowHeight="14.4" x14ac:dyDescent="0.3"/>
  <sheetData>
    <row r="1" spans="1:10" x14ac:dyDescent="0.3">
      <c r="A1" t="s">
        <v>89</v>
      </c>
      <c r="B1" t="s">
        <v>95</v>
      </c>
      <c r="C1" t="s">
        <v>7</v>
      </c>
      <c r="D1" t="s">
        <v>8</v>
      </c>
      <c r="E1" t="s">
        <v>9</v>
      </c>
      <c r="F1" t="s">
        <v>10</v>
      </c>
      <c r="G1" t="s">
        <v>11</v>
      </c>
      <c r="H1" t="s">
        <v>12</v>
      </c>
      <c r="I1" t="s">
        <v>13</v>
      </c>
      <c r="J1" t="s">
        <v>14</v>
      </c>
    </row>
    <row r="2" spans="1:10" x14ac:dyDescent="0.3">
      <c r="A2" t="s">
        <v>475</v>
      </c>
      <c r="B2">
        <v>1</v>
      </c>
      <c r="C2">
        <v>0.44355574250221252</v>
      </c>
      <c r="D2">
        <v>0.74516326189041138</v>
      </c>
      <c r="E2">
        <v>0.46839410066604614</v>
      </c>
      <c r="F2">
        <v>0.29501119256019592</v>
      </c>
      <c r="G2">
        <v>0.29807019233703613</v>
      </c>
      <c r="H2">
        <v>0.33788108825683594</v>
      </c>
      <c r="I2">
        <v>0.20385025441646576</v>
      </c>
      <c r="J2">
        <v>0.20472228527069092</v>
      </c>
    </row>
    <row r="3" spans="1:10" x14ac:dyDescent="0.3">
      <c r="A3" t="s">
        <v>475</v>
      </c>
      <c r="B3">
        <v>2</v>
      </c>
      <c r="C3">
        <v>0.43193349242210388</v>
      </c>
      <c r="D3">
        <v>0.6733163595199585</v>
      </c>
      <c r="E3">
        <v>0.42762598395347595</v>
      </c>
      <c r="F3">
        <v>0.29501119256019592</v>
      </c>
      <c r="G3">
        <v>0.29807019233703613</v>
      </c>
      <c r="H3">
        <v>0.34650802612304688</v>
      </c>
      <c r="I3">
        <v>0.20008812844753265</v>
      </c>
      <c r="J3">
        <v>0.18600437045097351</v>
      </c>
    </row>
    <row r="4" spans="1:10" x14ac:dyDescent="0.3">
      <c r="A4" t="s">
        <v>475</v>
      </c>
      <c r="B4">
        <v>3</v>
      </c>
      <c r="C4">
        <v>0.40811368823051453</v>
      </c>
      <c r="D4">
        <v>0.607033371925354</v>
      </c>
      <c r="E4">
        <v>0.40799528360366821</v>
      </c>
      <c r="F4">
        <v>0.29501119256019592</v>
      </c>
      <c r="G4">
        <v>0.29807019233703613</v>
      </c>
      <c r="H4">
        <v>0.34771761298179626</v>
      </c>
      <c r="I4">
        <v>0.17158058285713196</v>
      </c>
      <c r="J4">
        <v>0.15627871453762054</v>
      </c>
    </row>
    <row r="5" spans="1:10" x14ac:dyDescent="0.3">
      <c r="A5" t="s">
        <v>475</v>
      </c>
      <c r="B5">
        <v>4</v>
      </c>
      <c r="C5">
        <v>0.40811368823051453</v>
      </c>
      <c r="D5">
        <v>0.607033371925354</v>
      </c>
      <c r="E5">
        <v>0.40799528360366821</v>
      </c>
      <c r="F5">
        <v>0.27307912707328796</v>
      </c>
      <c r="G5">
        <v>0.29807019233703613</v>
      </c>
      <c r="H5">
        <v>0.34771761298179626</v>
      </c>
      <c r="I5">
        <v>0.16905689239501953</v>
      </c>
      <c r="J5">
        <v>0.14977309107780457</v>
      </c>
    </row>
    <row r="6" spans="1:10" x14ac:dyDescent="0.3">
      <c r="A6" t="s">
        <v>475</v>
      </c>
      <c r="B6">
        <v>5</v>
      </c>
      <c r="C6">
        <v>0.39449885487556458</v>
      </c>
      <c r="D6">
        <v>0.60513103008270264</v>
      </c>
      <c r="E6">
        <v>0.3996334969997406</v>
      </c>
      <c r="F6">
        <v>0.24180573225021362</v>
      </c>
      <c r="G6">
        <v>0.25657469034194946</v>
      </c>
      <c r="H6">
        <v>0.33882996439933777</v>
      </c>
      <c r="I6">
        <v>0.14208734035491943</v>
      </c>
      <c r="J6">
        <v>9.8861277103424072E-2</v>
      </c>
    </row>
    <row r="7" spans="1:10" x14ac:dyDescent="0.3">
      <c r="A7" t="s">
        <v>475</v>
      </c>
      <c r="B7">
        <v>6</v>
      </c>
      <c r="C7">
        <v>0.34601020812988281</v>
      </c>
      <c r="D7">
        <v>0.59121072292327881</v>
      </c>
      <c r="E7">
        <v>0.3870428204536438</v>
      </c>
      <c r="F7">
        <v>0.24180573225021362</v>
      </c>
      <c r="G7">
        <v>0.24362388253211975</v>
      </c>
      <c r="H7">
        <v>0.33768519759178162</v>
      </c>
      <c r="I7">
        <v>0.14208734035491943</v>
      </c>
      <c r="J7">
        <v>9.8861277103424072E-2</v>
      </c>
    </row>
    <row r="8" spans="1:10" x14ac:dyDescent="0.3">
      <c r="A8" t="s">
        <v>475</v>
      </c>
      <c r="B8">
        <v>7</v>
      </c>
      <c r="C8">
        <v>0.34601020812988281</v>
      </c>
      <c r="D8">
        <v>0.59121072292327881</v>
      </c>
      <c r="E8">
        <v>0.3870428204536438</v>
      </c>
      <c r="F8">
        <v>0.22937577962875366</v>
      </c>
      <c r="G8">
        <v>0.24362388253211975</v>
      </c>
      <c r="H8">
        <v>0.33768519759178162</v>
      </c>
      <c r="I8">
        <v>0.14208734035491943</v>
      </c>
      <c r="J8">
        <v>0.11978926509618759</v>
      </c>
    </row>
    <row r="9" spans="1:10" x14ac:dyDescent="0.3">
      <c r="A9" t="s">
        <v>475</v>
      </c>
      <c r="B9">
        <v>8</v>
      </c>
      <c r="C9">
        <v>0.3568325936794281</v>
      </c>
      <c r="D9">
        <v>0.58669507503509521</v>
      </c>
      <c r="E9">
        <v>0.36897191405296326</v>
      </c>
      <c r="F9">
        <v>0.21013282239437103</v>
      </c>
      <c r="G9">
        <v>0.24362388253211975</v>
      </c>
      <c r="H9">
        <v>0.2714068591594696</v>
      </c>
      <c r="I9">
        <v>0.12582990527153015</v>
      </c>
      <c r="J9">
        <v>0.12193366885185242</v>
      </c>
    </row>
    <row r="10" spans="1:10" x14ac:dyDescent="0.3">
      <c r="A10" t="s">
        <v>475</v>
      </c>
      <c r="B10">
        <v>9</v>
      </c>
      <c r="C10">
        <v>0.35488975048065186</v>
      </c>
      <c r="D10">
        <v>0.55800789594650269</v>
      </c>
      <c r="E10">
        <v>0.33530458807945251</v>
      </c>
      <c r="F10">
        <v>0.20032231509685516</v>
      </c>
      <c r="G10">
        <v>0.24344141781330109</v>
      </c>
      <c r="H10">
        <v>0.26686567068099976</v>
      </c>
      <c r="I10">
        <v>0.12528495490550995</v>
      </c>
      <c r="J10">
        <v>8.4415517747402191E-2</v>
      </c>
    </row>
    <row r="11" spans="1:10" x14ac:dyDescent="0.3">
      <c r="A11" t="s">
        <v>475</v>
      </c>
      <c r="B11">
        <v>10</v>
      </c>
      <c r="C11">
        <v>0.31351971626281738</v>
      </c>
      <c r="D11">
        <v>0.4946492612361908</v>
      </c>
      <c r="E11">
        <v>0.31196656823158264</v>
      </c>
      <c r="F11">
        <v>0.15117879211902618</v>
      </c>
      <c r="G11">
        <v>0.20455138385295868</v>
      </c>
      <c r="H11">
        <v>0.17673905193805695</v>
      </c>
      <c r="I11">
        <v>0.10075309872627258</v>
      </c>
      <c r="J11">
        <v>8.6133293807506561E-2</v>
      </c>
    </row>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G15"/>
  <sheetViews>
    <sheetView workbookViewId="0">
      <selection sqref="A1:I1"/>
    </sheetView>
  </sheetViews>
  <sheetFormatPr baseColWidth="10" defaultColWidth="11.44140625" defaultRowHeight="13.8" x14ac:dyDescent="0.25"/>
  <cols>
    <col min="1" max="1" width="17.44140625" style="20" customWidth="1"/>
    <col min="2" max="7" width="11.44140625" style="22" customWidth="1"/>
    <col min="8" max="16384" width="11.44140625" style="20"/>
  </cols>
  <sheetData>
    <row r="1" spans="1:7" ht="28.2" customHeight="1" thickBot="1" x14ac:dyDescent="0.3">
      <c r="A1" s="93" t="s">
        <v>666</v>
      </c>
      <c r="B1" s="94"/>
      <c r="C1" s="94"/>
      <c r="D1" s="94"/>
      <c r="E1" s="94"/>
      <c r="F1" s="94"/>
      <c r="G1" s="95"/>
    </row>
    <row r="2" spans="1:7" s="27" customFormat="1" ht="14.4" thickBot="1" x14ac:dyDescent="0.3">
      <c r="A2" s="84" t="s">
        <v>667</v>
      </c>
      <c r="B2" s="29" t="s">
        <v>69</v>
      </c>
      <c r="C2" s="30" t="s">
        <v>70</v>
      </c>
      <c r="D2" s="30" t="s">
        <v>71</v>
      </c>
      <c r="E2" s="30" t="s">
        <v>585</v>
      </c>
      <c r="F2" s="30" t="s">
        <v>72</v>
      </c>
      <c r="G2" s="31" t="s">
        <v>586</v>
      </c>
    </row>
    <row r="3" spans="1:7" x14ac:dyDescent="0.25">
      <c r="A3" s="28" t="s">
        <v>593</v>
      </c>
      <c r="B3" s="32">
        <f>IF(r_lang_2018!B2="","",r_lang_2018!B2)</f>
        <v>7.0053495466709137E-2</v>
      </c>
      <c r="C3" s="33">
        <f>IF(r_lang_2018!C2="","",r_lang_2018!C2)</f>
        <v>7.3175773024559021E-2</v>
      </c>
      <c r="D3" s="33">
        <f>IF(r_lang_2018!D2="","",r_lang_2018!D2)</f>
        <v>0.15314376354217529</v>
      </c>
      <c r="E3" s="33">
        <f>IF(r_lang_2018!E2="","",r_lang_2018!E2)</f>
        <v>0.18043023347854614</v>
      </c>
      <c r="F3" s="33">
        <f>IF(r_lang_2018!G2="","",r_lang_2018!G2)</f>
        <v>0</v>
      </c>
      <c r="G3" s="34">
        <f>IF(r_lang_2018!F2="","",r_lang_2018!F2)</f>
        <v>0.5231967568397522</v>
      </c>
    </row>
    <row r="4" spans="1:7" x14ac:dyDescent="0.25">
      <c r="A4" s="28" t="s">
        <v>592</v>
      </c>
      <c r="B4" s="32">
        <f>IF(r_lang_2018!B3="","",r_lang_2018!B3)</f>
        <v>8.3160415291786194E-2</v>
      </c>
      <c r="C4" s="33">
        <f>IF(r_lang_2018!C3="","",r_lang_2018!C3)</f>
        <v>6.9971382617950439E-2</v>
      </c>
      <c r="D4" s="33">
        <f>IF(r_lang_2018!D3="","",r_lang_2018!D3)</f>
        <v>0.54288357496261597</v>
      </c>
      <c r="E4" s="33">
        <f>IF(r_lang_2018!E3="","",r_lang_2018!E3)</f>
        <v>0.15494431555271149</v>
      </c>
      <c r="F4" s="33">
        <f>IF(r_lang_2018!G3="","",r_lang_2018!G3)</f>
        <v>0</v>
      </c>
      <c r="G4" s="34">
        <f>IF(r_lang_2018!F3="","",r_lang_2018!F3)</f>
        <v>0.14904031157493591</v>
      </c>
    </row>
    <row r="5" spans="1:7" x14ac:dyDescent="0.25">
      <c r="A5" s="28" t="s">
        <v>589</v>
      </c>
      <c r="B5" s="32">
        <f>IF(r_lang_2018!B4="","",r_lang_2018!B4)</f>
        <v>4.6350371092557907E-2</v>
      </c>
      <c r="C5" s="33">
        <f>IF(r_lang_2018!C4="","",r_lang_2018!C4)</f>
        <v>0.40764161944389343</v>
      </c>
      <c r="D5" s="33">
        <f>IF(r_lang_2018!D4="","",r_lang_2018!D4)</f>
        <v>0.30511248111724854</v>
      </c>
      <c r="E5" s="33">
        <f>IF(r_lang_2018!E4="","",r_lang_2018!E4)</f>
        <v>6.9683074951171875E-2</v>
      </c>
      <c r="F5" s="33">
        <f>IF(r_lang_2018!G4="","",r_lang_2018!G4)</f>
        <v>2.3016138002276421E-3</v>
      </c>
      <c r="G5" s="34">
        <f>IF(r_lang_2018!F4="","",r_lang_2018!F4)</f>
        <v>0.16891083121299744</v>
      </c>
    </row>
    <row r="6" spans="1:7" x14ac:dyDescent="0.25">
      <c r="A6" s="28" t="s">
        <v>590</v>
      </c>
      <c r="B6" s="32">
        <f>IF(r_lang_2018!B5="","",r_lang_2018!B5)</f>
        <v>7.8502349555492401E-2</v>
      </c>
      <c r="C6" s="33">
        <f>IF(r_lang_2018!C5="","",r_lang_2018!C5)</f>
        <v>0.3152293860912323</v>
      </c>
      <c r="D6" s="33">
        <f>IF(r_lang_2018!D5="","",r_lang_2018!D5)</f>
        <v>0.34268811345100403</v>
      </c>
      <c r="E6" s="33">
        <f>IF(r_lang_2018!E5="","",r_lang_2018!E5)</f>
        <v>5.4206378757953644E-2</v>
      </c>
      <c r="F6" s="33">
        <f>IF(r_lang_2018!G5="","",r_lang_2018!G5)</f>
        <v>6.8365461193025112E-3</v>
      </c>
      <c r="G6" s="34">
        <f>IF(r_lang_2018!F5="","",r_lang_2018!F5)</f>
        <v>0.20253720879554749</v>
      </c>
    </row>
    <row r="7" spans="1:7" x14ac:dyDescent="0.25">
      <c r="A7" s="28" t="s">
        <v>63</v>
      </c>
      <c r="B7" s="32">
        <f>IF(r_lang_2018!B6="","",r_lang_2018!B6)</f>
        <v>0.54143840074539185</v>
      </c>
      <c r="C7" s="33">
        <f>IF(r_lang_2018!C6="","",r_lang_2018!C6)</f>
        <v>6.6290684044361115E-2</v>
      </c>
      <c r="D7" s="33">
        <f>IF(r_lang_2018!D6="","",r_lang_2018!D6)</f>
        <v>0.20717240869998932</v>
      </c>
      <c r="E7" s="33">
        <f>IF(r_lang_2018!E6="","",r_lang_2018!E6)</f>
        <v>8.0511942505836487E-2</v>
      </c>
      <c r="F7" s="33">
        <f>IF(r_lang_2018!G6="","",r_lang_2018!G6)</f>
        <v>1.3440831564366817E-2</v>
      </c>
      <c r="G7" s="34">
        <f>IF(r_lang_2018!F6="","",r_lang_2018!F6)</f>
        <v>9.1145716607570648E-2</v>
      </c>
    </row>
    <row r="8" spans="1:7" ht="14.4" thickBot="1" x14ac:dyDescent="0.3">
      <c r="A8" s="37" t="s">
        <v>591</v>
      </c>
      <c r="B8" s="38">
        <f>IF(r_lang_2018!B7="","",r_lang_2018!B7)</f>
        <v>5.8109566569328308E-2</v>
      </c>
      <c r="C8" s="39">
        <f>IF(r_lang_2018!C7="","",r_lang_2018!C7)</f>
        <v>0.19752693176269531</v>
      </c>
      <c r="D8" s="39">
        <f>IF(r_lang_2018!D7="","",r_lang_2018!D7)</f>
        <v>0.29619535803794861</v>
      </c>
      <c r="E8" s="39">
        <f>IF(r_lang_2018!E7="","",r_lang_2018!E7)</f>
        <v>0.10925150662660599</v>
      </c>
      <c r="F8" s="39">
        <f>IF(r_lang_2018!G7="","",r_lang_2018!G7)</f>
        <v>0.17950619757175446</v>
      </c>
      <c r="G8" s="40">
        <f>IF(r_lang_2018!F7="","",r_lang_2018!F7)</f>
        <v>0.15941044688224792</v>
      </c>
    </row>
    <row r="9" spans="1:7" ht="115.8" customHeight="1" thickBot="1" x14ac:dyDescent="0.3">
      <c r="A9" s="96" t="s">
        <v>671</v>
      </c>
      <c r="B9" s="97"/>
      <c r="C9" s="97"/>
      <c r="D9" s="97"/>
      <c r="E9" s="97"/>
      <c r="F9" s="97"/>
      <c r="G9" s="98"/>
    </row>
    <row r="10" spans="1:7" x14ac:dyDescent="0.25">
      <c r="B10" s="33"/>
      <c r="C10" s="33"/>
      <c r="D10" s="33"/>
      <c r="E10" s="33"/>
      <c r="F10" s="33"/>
      <c r="G10" s="33"/>
    </row>
    <row r="11" spans="1:7" x14ac:dyDescent="0.25">
      <c r="B11" s="33"/>
      <c r="C11" s="33"/>
      <c r="D11" s="33"/>
      <c r="E11" s="33"/>
      <c r="F11" s="33"/>
      <c r="G11" s="33"/>
    </row>
    <row r="12" spans="1:7" x14ac:dyDescent="0.25">
      <c r="B12" s="33"/>
      <c r="C12" s="33"/>
      <c r="D12" s="33"/>
      <c r="E12" s="33"/>
      <c r="F12" s="33"/>
      <c r="G12" s="33"/>
    </row>
    <row r="13" spans="1:7" x14ac:dyDescent="0.25">
      <c r="B13" s="33"/>
      <c r="C13" s="33"/>
      <c r="D13" s="33"/>
      <c r="E13" s="33"/>
      <c r="F13" s="33"/>
      <c r="G13" s="33"/>
    </row>
    <row r="14" spans="1:7" x14ac:dyDescent="0.25">
      <c r="B14" s="33"/>
      <c r="C14" s="33"/>
      <c r="D14" s="33"/>
      <c r="E14" s="33"/>
      <c r="F14" s="33"/>
      <c r="G14" s="33"/>
    </row>
    <row r="15" spans="1:7" x14ac:dyDescent="0.25">
      <c r="A15" s="99"/>
      <c r="B15" s="99"/>
      <c r="C15" s="99"/>
      <c r="D15" s="99"/>
      <c r="E15" s="99"/>
      <c r="F15" s="99"/>
      <c r="G15" s="99"/>
    </row>
  </sheetData>
  <mergeCells count="3">
    <mergeCell ref="A1:G1"/>
    <mergeCell ref="A15:G15"/>
    <mergeCell ref="A9:G9"/>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I26"/>
  <sheetViews>
    <sheetView zoomScale="85" zoomScaleNormal="85" zoomScalePageLayoutView="85" workbookViewId="0">
      <selection sqref="A1:I1"/>
    </sheetView>
  </sheetViews>
  <sheetFormatPr baseColWidth="10" defaultColWidth="8.6640625" defaultRowHeight="14.4" x14ac:dyDescent="0.3"/>
  <cols>
    <col min="1" max="1" width="12.6640625" customWidth="1"/>
  </cols>
  <sheetData>
    <row r="1" spans="1:9" ht="40.950000000000003" customHeight="1" x14ac:dyDescent="0.4">
      <c r="A1" s="100" t="s">
        <v>662</v>
      </c>
      <c r="B1" s="100"/>
      <c r="C1" s="100"/>
      <c r="D1" s="100"/>
      <c r="E1" s="100"/>
      <c r="F1" s="100"/>
      <c r="G1" s="100"/>
      <c r="H1" s="100"/>
      <c r="I1" s="100"/>
    </row>
    <row r="26" spans="1:9" ht="98.4" customHeight="1" x14ac:dyDescent="0.3">
      <c r="A26" s="92" t="s">
        <v>670</v>
      </c>
      <c r="B26" s="92"/>
      <c r="C26" s="92"/>
      <c r="D26" s="92"/>
      <c r="E26" s="92"/>
      <c r="F26" s="92"/>
      <c r="G26" s="92"/>
      <c r="H26" s="92"/>
      <c r="I26" s="92"/>
    </row>
  </sheetData>
  <mergeCells count="2">
    <mergeCell ref="A1:I1"/>
    <mergeCell ref="A26:I26"/>
  </mergeCells>
  <pageMargins left="0.7" right="0.7" top="0.75" bottom="0.75" header="0.3" footer="0.3"/>
  <pageSetup paperSize="9" orientation="landscape" r:id="rId1"/>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D22"/>
  <sheetViews>
    <sheetView workbookViewId="0">
      <selection sqref="A1:I1"/>
    </sheetView>
  </sheetViews>
  <sheetFormatPr baseColWidth="10" defaultColWidth="11.44140625" defaultRowHeight="13.8" x14ac:dyDescent="0.25"/>
  <cols>
    <col min="1" max="1" width="26.33203125" style="20" customWidth="1"/>
    <col min="2" max="4" width="17.44140625" style="22" customWidth="1"/>
    <col min="5" max="16384" width="11.44140625" style="20"/>
  </cols>
  <sheetData>
    <row r="1" spans="1:4" ht="28.2" customHeight="1" thickBot="1" x14ac:dyDescent="0.3">
      <c r="A1" s="93" t="s">
        <v>664</v>
      </c>
      <c r="B1" s="94"/>
      <c r="C1" s="94"/>
      <c r="D1" s="95"/>
    </row>
    <row r="2" spans="1:4" s="27" customFormat="1" ht="14.4" thickBot="1" x14ac:dyDescent="0.3">
      <c r="A2" s="28"/>
      <c r="B2" s="30">
        <v>1988</v>
      </c>
      <c r="C2" s="30">
        <v>2002</v>
      </c>
      <c r="D2" s="31">
        <v>2018</v>
      </c>
    </row>
    <row r="3" spans="1:4" s="27" customFormat="1" x14ac:dyDescent="0.25">
      <c r="A3" s="83" t="s">
        <v>476</v>
      </c>
      <c r="B3" s="22"/>
      <c r="C3" s="22"/>
      <c r="D3" s="23"/>
    </row>
    <row r="4" spans="1:4" x14ac:dyDescent="0.25">
      <c r="A4" s="28" t="s">
        <v>573</v>
      </c>
      <c r="B4" s="33">
        <f>IF(r_des!D17="","",r_des!D17)</f>
        <v>0.57600313425064087</v>
      </c>
      <c r="C4" s="33">
        <f>IF(r_des!F17="","",r_des!F17)</f>
        <v>0.57184171676635742</v>
      </c>
      <c r="D4" s="34">
        <f>IF(r_des!I17="","",r_des!I17)</f>
        <v>0.54121452569961548</v>
      </c>
    </row>
    <row r="5" spans="1:4" x14ac:dyDescent="0.25">
      <c r="A5" s="28" t="s">
        <v>47</v>
      </c>
      <c r="B5" s="33">
        <f>IF(r_des!D18="","",r_des!D18)</f>
        <v>0.23509693145751953</v>
      </c>
      <c r="C5" s="33">
        <f>IF(r_des!F18="","",r_des!F18)</f>
        <v>0.23938955366611481</v>
      </c>
      <c r="D5" s="34">
        <f>IF(r_des!I18="","",r_des!I18)</f>
        <v>0.28109380602836609</v>
      </c>
    </row>
    <row r="6" spans="1:4" x14ac:dyDescent="0.25">
      <c r="A6" s="28" t="s">
        <v>477</v>
      </c>
      <c r="B6" s="33">
        <f>IF(r_des!D16="","",r_des!D16)</f>
        <v>0.13686124980449677</v>
      </c>
      <c r="C6" s="33">
        <f>IF(r_des!F16="","",r_des!F16)</f>
        <v>0.13728053867816925</v>
      </c>
      <c r="D6" s="34">
        <f>IF(r_des!I16="","",r_des!I16)</f>
        <v>0.11995057016611099</v>
      </c>
    </row>
    <row r="7" spans="1:4" x14ac:dyDescent="0.25">
      <c r="A7" s="28" t="s">
        <v>574</v>
      </c>
      <c r="B7" s="33">
        <f>IF(r_des!D15="","",r_des!D15)</f>
        <v>5.2038658410310745E-2</v>
      </c>
      <c r="C7" s="33">
        <f>IF(r_des!F15="","",r_des!F15)</f>
        <v>5.148812010884285E-2</v>
      </c>
      <c r="D7" s="34">
        <f>IF(r_des!I15="","",r_des!I15)</f>
        <v>5.7741135358810425E-2</v>
      </c>
    </row>
    <row r="8" spans="1:4" x14ac:dyDescent="0.25">
      <c r="A8" s="83" t="s">
        <v>588</v>
      </c>
      <c r="B8" s="33"/>
      <c r="C8" s="33"/>
      <c r="D8" s="34"/>
    </row>
    <row r="9" spans="1:4" x14ac:dyDescent="0.25">
      <c r="A9" s="28" t="s">
        <v>589</v>
      </c>
      <c r="B9" s="33">
        <f>IF(r_des!D9="","",r_des!D9)</f>
        <v>0.44112208485603333</v>
      </c>
      <c r="C9" s="33">
        <f>IF(r_des!F9="","",r_des!F9)</f>
        <v>0.44159287214279175</v>
      </c>
      <c r="D9" s="34">
        <f>IF(r_des!I9="","",r_des!I9)</f>
        <v>0.44181680679321289</v>
      </c>
    </row>
    <row r="10" spans="1:4" x14ac:dyDescent="0.25">
      <c r="A10" s="28" t="s">
        <v>590</v>
      </c>
      <c r="B10" s="33">
        <f>IF(r_des!D10="","",r_des!D10)</f>
        <v>0.10736971348524094</v>
      </c>
      <c r="C10" s="33">
        <f>IF(r_des!F10="","",r_des!F10)</f>
        <v>0.10478758066892624</v>
      </c>
      <c r="D10" s="34">
        <f>IF(r_des!I10="","",r_des!I10)</f>
        <v>0.10351433604955673</v>
      </c>
    </row>
    <row r="11" spans="1:4" x14ac:dyDescent="0.25">
      <c r="A11" s="28" t="s">
        <v>63</v>
      </c>
      <c r="B11" s="33">
        <f>IF(r_des!D11="","",r_des!D11)</f>
        <v>0.11745620518922806</v>
      </c>
      <c r="C11" s="33">
        <f>IF(r_des!F11="","",r_des!F11)</f>
        <v>0.14681839942932129</v>
      </c>
      <c r="D11" s="34">
        <f>IF(r_des!I11="","",r_des!I11)</f>
        <v>0.1612764298915863</v>
      </c>
    </row>
    <row r="12" spans="1:4" x14ac:dyDescent="0.25">
      <c r="A12" s="28" t="s">
        <v>591</v>
      </c>
      <c r="B12" s="33">
        <f>IF(r_des!D12="","",r_des!D12)</f>
        <v>7.5334571301937103E-2</v>
      </c>
      <c r="C12" s="33">
        <f>IF(r_des!F12="","",r_des!F12)</f>
        <v>7.5795181095600128E-2</v>
      </c>
      <c r="D12" s="34">
        <f>IF(r_des!I12="","",r_des!I12)</f>
        <v>7.6020620763301849E-2</v>
      </c>
    </row>
    <row r="13" spans="1:4" x14ac:dyDescent="0.25">
      <c r="A13" s="28" t="s">
        <v>592</v>
      </c>
      <c r="B13" s="33">
        <f>IF(r_des!D8="","",r_des!D8)</f>
        <v>0.15382146835327148</v>
      </c>
      <c r="C13" s="33">
        <f>IF(r_des!F8="","",r_des!F8)</f>
        <v>0.1542927473783493</v>
      </c>
      <c r="D13" s="34">
        <f>IF(r_des!I8="","",r_des!I8)</f>
        <v>0.15452206134796143</v>
      </c>
    </row>
    <row r="14" spans="1:4" x14ac:dyDescent="0.25">
      <c r="A14" s="28" t="s">
        <v>593</v>
      </c>
      <c r="B14" s="33">
        <f>IF(r_des!D6="","",r_des!D6)</f>
        <v>3.5321112722158432E-2</v>
      </c>
      <c r="C14" s="33">
        <f>IF(r_des!F6="","",r_des!F6)</f>
        <v>3.579268604516983E-2</v>
      </c>
      <c r="D14" s="34">
        <f>IF(r_des!I6="","",r_des!I6)</f>
        <v>3.6024261265993118E-2</v>
      </c>
    </row>
    <row r="15" spans="1:4" ht="14.4" thickBot="1" x14ac:dyDescent="0.3">
      <c r="A15" s="28" t="s">
        <v>665</v>
      </c>
      <c r="B15" s="33">
        <f>IF(r_des!D7="","",r_des!D7)</f>
        <v>6.9574803113937378E-2</v>
      </c>
      <c r="C15" s="33">
        <f>IF(r_des!F7="","",r_des!F7)</f>
        <v>4.0920503437519073E-2</v>
      </c>
      <c r="D15" s="34">
        <f>IF(r_des!I7="","",r_des!I7)</f>
        <v>2.6825496926903725E-2</v>
      </c>
    </row>
    <row r="16" spans="1:4" ht="58.8" customHeight="1" thickBot="1" x14ac:dyDescent="0.3">
      <c r="A16" s="96" t="s">
        <v>668</v>
      </c>
      <c r="B16" s="97"/>
      <c r="C16" s="97"/>
      <c r="D16" s="98"/>
    </row>
    <row r="17" spans="1:4" x14ac:dyDescent="0.25">
      <c r="B17" s="33"/>
      <c r="C17" s="33"/>
      <c r="D17" s="33"/>
    </row>
    <row r="18" spans="1:4" x14ac:dyDescent="0.25">
      <c r="B18" s="33"/>
      <c r="C18" s="33"/>
      <c r="D18" s="33"/>
    </row>
    <row r="19" spans="1:4" x14ac:dyDescent="0.25">
      <c r="B19" s="33"/>
      <c r="C19" s="33"/>
      <c r="D19" s="33"/>
    </row>
    <row r="20" spans="1:4" x14ac:dyDescent="0.25">
      <c r="B20" s="33"/>
      <c r="C20" s="33"/>
      <c r="D20" s="33"/>
    </row>
    <row r="21" spans="1:4" x14ac:dyDescent="0.25">
      <c r="B21" s="33"/>
      <c r="C21" s="33"/>
      <c r="D21" s="33"/>
    </row>
    <row r="22" spans="1:4" x14ac:dyDescent="0.25">
      <c r="A22" s="99"/>
      <c r="B22" s="99"/>
      <c r="C22" s="99"/>
    </row>
  </sheetData>
  <mergeCells count="3">
    <mergeCell ref="A1:D1"/>
    <mergeCell ref="A16:D16"/>
    <mergeCell ref="A22:C22"/>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G15"/>
  <sheetViews>
    <sheetView workbookViewId="0">
      <selection sqref="A1:I1"/>
    </sheetView>
  </sheetViews>
  <sheetFormatPr baseColWidth="10" defaultColWidth="11.44140625" defaultRowHeight="13.8" x14ac:dyDescent="0.25"/>
  <cols>
    <col min="1" max="1" width="17.44140625" style="20" customWidth="1"/>
    <col min="2" max="7" width="11.44140625" style="22" customWidth="1"/>
    <col min="8" max="16384" width="11.44140625" style="20"/>
  </cols>
  <sheetData>
    <row r="1" spans="1:7" ht="28.2" customHeight="1" thickBot="1" x14ac:dyDescent="0.3">
      <c r="A1" s="93" t="s">
        <v>666</v>
      </c>
      <c r="B1" s="94"/>
      <c r="C1" s="94"/>
      <c r="D1" s="94"/>
      <c r="E1" s="94"/>
      <c r="F1" s="94"/>
      <c r="G1" s="95"/>
    </row>
    <row r="2" spans="1:7" s="27" customFormat="1" ht="14.4" thickBot="1" x14ac:dyDescent="0.3">
      <c r="A2" s="84" t="s">
        <v>667</v>
      </c>
      <c r="B2" s="29" t="s">
        <v>69</v>
      </c>
      <c r="C2" s="30" t="s">
        <v>70</v>
      </c>
      <c r="D2" s="30" t="s">
        <v>71</v>
      </c>
      <c r="E2" s="30" t="s">
        <v>585</v>
      </c>
      <c r="F2" s="30" t="s">
        <v>72</v>
      </c>
      <c r="G2" s="31" t="s">
        <v>586</v>
      </c>
    </row>
    <row r="3" spans="1:7" x14ac:dyDescent="0.25">
      <c r="A3" s="28" t="s">
        <v>593</v>
      </c>
      <c r="B3" s="32">
        <f>IF(r_lang_2018!B2="","",r_lang_2018!B2)</f>
        <v>7.0053495466709137E-2</v>
      </c>
      <c r="C3" s="33">
        <f>IF(r_lang_2018!C2="","",r_lang_2018!C2)</f>
        <v>7.3175773024559021E-2</v>
      </c>
      <c r="D3" s="33">
        <f>IF(r_lang_2018!D2="","",r_lang_2018!D2)</f>
        <v>0.15314376354217529</v>
      </c>
      <c r="E3" s="33">
        <f>IF(r_lang_2018!E2="","",r_lang_2018!E2)</f>
        <v>0.18043023347854614</v>
      </c>
      <c r="F3" s="33">
        <f>IF(r_lang_2018!G2="","",r_lang_2018!G2)</f>
        <v>0</v>
      </c>
      <c r="G3" s="34">
        <f>IF(r_lang_2018!F2="","",r_lang_2018!F2)</f>
        <v>0.5231967568397522</v>
      </c>
    </row>
    <row r="4" spans="1:7" x14ac:dyDescent="0.25">
      <c r="A4" s="28" t="s">
        <v>592</v>
      </c>
      <c r="B4" s="32">
        <f>IF(r_lang_2018!B3="","",r_lang_2018!B3)</f>
        <v>8.3160415291786194E-2</v>
      </c>
      <c r="C4" s="33">
        <f>IF(r_lang_2018!C3="","",r_lang_2018!C3)</f>
        <v>6.9971382617950439E-2</v>
      </c>
      <c r="D4" s="33">
        <f>IF(r_lang_2018!D3="","",r_lang_2018!D3)</f>
        <v>0.54288357496261597</v>
      </c>
      <c r="E4" s="33">
        <f>IF(r_lang_2018!E3="","",r_lang_2018!E3)</f>
        <v>0.15494431555271149</v>
      </c>
      <c r="F4" s="33">
        <f>IF(r_lang_2018!G3="","",r_lang_2018!G3)</f>
        <v>0</v>
      </c>
      <c r="G4" s="34">
        <f>IF(r_lang_2018!F3="","",r_lang_2018!F3)</f>
        <v>0.14904031157493591</v>
      </c>
    </row>
    <row r="5" spans="1:7" x14ac:dyDescent="0.25">
      <c r="A5" s="28" t="s">
        <v>589</v>
      </c>
      <c r="B5" s="32">
        <f>IF(r_lang_2018!B4="","",r_lang_2018!B4)</f>
        <v>4.6350371092557907E-2</v>
      </c>
      <c r="C5" s="33">
        <f>IF(r_lang_2018!C4="","",r_lang_2018!C4)</f>
        <v>0.40764161944389343</v>
      </c>
      <c r="D5" s="33">
        <f>IF(r_lang_2018!D4="","",r_lang_2018!D4)</f>
        <v>0.30511248111724854</v>
      </c>
      <c r="E5" s="33">
        <f>IF(r_lang_2018!E4="","",r_lang_2018!E4)</f>
        <v>6.9683074951171875E-2</v>
      </c>
      <c r="F5" s="33">
        <f>IF(r_lang_2018!G4="","",r_lang_2018!G4)</f>
        <v>2.3016138002276421E-3</v>
      </c>
      <c r="G5" s="34">
        <f>IF(r_lang_2018!F4="","",r_lang_2018!F4)</f>
        <v>0.16891083121299744</v>
      </c>
    </row>
    <row r="6" spans="1:7" x14ac:dyDescent="0.25">
      <c r="A6" s="28" t="s">
        <v>590</v>
      </c>
      <c r="B6" s="32">
        <f>IF(r_lang_2018!B5="","",r_lang_2018!B5)</f>
        <v>7.8502349555492401E-2</v>
      </c>
      <c r="C6" s="33">
        <f>IF(r_lang_2018!C5="","",r_lang_2018!C5)</f>
        <v>0.3152293860912323</v>
      </c>
      <c r="D6" s="33">
        <f>IF(r_lang_2018!D5="","",r_lang_2018!D5)</f>
        <v>0.34268811345100403</v>
      </c>
      <c r="E6" s="33">
        <f>IF(r_lang_2018!E5="","",r_lang_2018!E5)</f>
        <v>5.4206378757953644E-2</v>
      </c>
      <c r="F6" s="33">
        <f>IF(r_lang_2018!G5="","",r_lang_2018!G5)</f>
        <v>6.8365461193025112E-3</v>
      </c>
      <c r="G6" s="34">
        <f>IF(r_lang_2018!F5="","",r_lang_2018!F5)</f>
        <v>0.20253720879554749</v>
      </c>
    </row>
    <row r="7" spans="1:7" x14ac:dyDescent="0.25">
      <c r="A7" s="28" t="s">
        <v>63</v>
      </c>
      <c r="B7" s="32">
        <f>IF(r_lang_2018!B6="","",r_lang_2018!B6)</f>
        <v>0.54143840074539185</v>
      </c>
      <c r="C7" s="33">
        <f>IF(r_lang_2018!C6="","",r_lang_2018!C6)</f>
        <v>6.6290684044361115E-2</v>
      </c>
      <c r="D7" s="33">
        <f>IF(r_lang_2018!D6="","",r_lang_2018!D6)</f>
        <v>0.20717240869998932</v>
      </c>
      <c r="E7" s="33">
        <f>IF(r_lang_2018!E6="","",r_lang_2018!E6)</f>
        <v>8.0511942505836487E-2</v>
      </c>
      <c r="F7" s="33">
        <f>IF(r_lang_2018!G6="","",r_lang_2018!G6)</f>
        <v>1.3440831564366817E-2</v>
      </c>
      <c r="G7" s="34">
        <f>IF(r_lang_2018!F6="","",r_lang_2018!F6)</f>
        <v>9.1145716607570648E-2</v>
      </c>
    </row>
    <row r="8" spans="1:7" ht="14.4" thickBot="1" x14ac:dyDescent="0.3">
      <c r="A8" s="37" t="s">
        <v>591</v>
      </c>
      <c r="B8" s="38">
        <f>IF(r_lang_2018!B7="","",r_lang_2018!B7)</f>
        <v>5.8109566569328308E-2</v>
      </c>
      <c r="C8" s="39">
        <f>IF(r_lang_2018!C7="","",r_lang_2018!C7)</f>
        <v>0.19752693176269531</v>
      </c>
      <c r="D8" s="39">
        <f>IF(r_lang_2018!D7="","",r_lang_2018!D7)</f>
        <v>0.29619535803794861</v>
      </c>
      <c r="E8" s="39">
        <f>IF(r_lang_2018!E7="","",r_lang_2018!E7)</f>
        <v>0.10925150662660599</v>
      </c>
      <c r="F8" s="39">
        <f>IF(r_lang_2018!G7="","",r_lang_2018!G7)</f>
        <v>0.17950619757175446</v>
      </c>
      <c r="G8" s="40">
        <f>IF(r_lang_2018!F7="","",r_lang_2018!F7)</f>
        <v>0.15941044688224792</v>
      </c>
    </row>
    <row r="9" spans="1:7" ht="117" customHeight="1" thickBot="1" x14ac:dyDescent="0.3">
      <c r="A9" s="96" t="s">
        <v>671</v>
      </c>
      <c r="B9" s="97"/>
      <c r="C9" s="97"/>
      <c r="D9" s="97"/>
      <c r="E9" s="97"/>
      <c r="F9" s="97"/>
      <c r="G9" s="98"/>
    </row>
    <row r="10" spans="1:7" x14ac:dyDescent="0.25">
      <c r="B10" s="33"/>
      <c r="C10" s="33"/>
      <c r="D10" s="33"/>
      <c r="E10" s="33"/>
      <c r="F10" s="33"/>
      <c r="G10" s="33"/>
    </row>
    <row r="11" spans="1:7" x14ac:dyDescent="0.25">
      <c r="B11" s="33"/>
      <c r="C11" s="33"/>
      <c r="D11" s="33"/>
      <c r="E11" s="33"/>
      <c r="F11" s="33"/>
      <c r="G11" s="33"/>
    </row>
    <row r="12" spans="1:7" x14ac:dyDescent="0.25">
      <c r="B12" s="33"/>
      <c r="C12" s="33"/>
      <c r="D12" s="33"/>
      <c r="E12" s="33"/>
      <c r="F12" s="33"/>
      <c r="G12" s="33"/>
    </row>
    <row r="13" spans="1:7" x14ac:dyDescent="0.25">
      <c r="B13" s="33"/>
      <c r="C13" s="33"/>
      <c r="D13" s="33"/>
      <c r="E13" s="33"/>
      <c r="F13" s="33"/>
      <c r="G13" s="33"/>
    </row>
    <row r="14" spans="1:7" x14ac:dyDescent="0.25">
      <c r="B14" s="33"/>
      <c r="C14" s="33"/>
      <c r="D14" s="33"/>
      <c r="E14" s="33"/>
      <c r="F14" s="33"/>
      <c r="G14" s="33"/>
    </row>
    <row r="15" spans="1:7" x14ac:dyDescent="0.25">
      <c r="A15" s="99"/>
      <c r="B15" s="99"/>
      <c r="C15" s="99"/>
      <c r="D15" s="99"/>
      <c r="E15" s="99"/>
      <c r="F15" s="99"/>
      <c r="G15" s="99"/>
    </row>
  </sheetData>
  <mergeCells count="3">
    <mergeCell ref="A1:G1"/>
    <mergeCell ref="A9:G9"/>
    <mergeCell ref="A15:G15"/>
  </mergeCells>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F9"/>
  <sheetViews>
    <sheetView workbookViewId="0">
      <selection sqref="A1:I1"/>
    </sheetView>
  </sheetViews>
  <sheetFormatPr baseColWidth="10" defaultColWidth="10.6640625" defaultRowHeight="13.8" x14ac:dyDescent="0.25"/>
  <cols>
    <col min="1" max="1" width="27.6640625" style="1" customWidth="1"/>
    <col min="2" max="2" width="16.6640625" style="74" customWidth="1"/>
    <col min="3" max="6" width="14.44140625" style="11" customWidth="1"/>
    <col min="7" max="16384" width="10.6640625" style="1"/>
  </cols>
  <sheetData>
    <row r="1" spans="1:6" s="12" customFormat="1" ht="15" customHeight="1" thickBot="1" x14ac:dyDescent="0.35">
      <c r="A1" s="101" t="s">
        <v>564</v>
      </c>
      <c r="B1" s="102"/>
      <c r="C1" s="102"/>
      <c r="D1" s="102"/>
      <c r="E1" s="102"/>
      <c r="F1" s="103"/>
    </row>
    <row r="2" spans="1:6" s="73" customFormat="1" ht="21" customHeight="1" thickBot="1" x14ac:dyDescent="0.35">
      <c r="A2" s="82"/>
      <c r="B2" s="81" t="s">
        <v>572</v>
      </c>
      <c r="C2" s="79" t="s">
        <v>573</v>
      </c>
      <c r="D2" s="79" t="s">
        <v>47</v>
      </c>
      <c r="E2" s="79" t="s">
        <v>46</v>
      </c>
      <c r="F2" s="80" t="s">
        <v>574</v>
      </c>
    </row>
    <row r="3" spans="1:6" x14ac:dyDescent="0.25">
      <c r="A3" s="4" t="s">
        <v>575</v>
      </c>
      <c r="B3" s="75">
        <f>288/300</f>
        <v>0.96</v>
      </c>
      <c r="C3" s="75">
        <v>0</v>
      </c>
      <c r="D3" s="75">
        <v>0</v>
      </c>
      <c r="E3" s="75">
        <v>0</v>
      </c>
      <c r="F3" s="76">
        <v>0</v>
      </c>
    </row>
    <row r="4" spans="1:6" x14ac:dyDescent="0.25">
      <c r="A4" s="4" t="s">
        <v>576</v>
      </c>
      <c r="B4" s="75">
        <v>0</v>
      </c>
      <c r="C4" s="75">
        <f>113/180</f>
        <v>0.62777777777777777</v>
      </c>
      <c r="D4" s="75">
        <f>28/60</f>
        <v>0.46666666666666667</v>
      </c>
      <c r="E4" s="75">
        <f>3/40</f>
        <v>7.4999999999999997E-2</v>
      </c>
      <c r="F4" s="76">
        <v>0</v>
      </c>
    </row>
    <row r="5" spans="1:6" x14ac:dyDescent="0.25">
      <c r="A5" s="4" t="s">
        <v>577</v>
      </c>
      <c r="B5" s="75">
        <v>0</v>
      </c>
      <c r="C5" s="75">
        <f>(15+6+6)/180</f>
        <v>0.15</v>
      </c>
      <c r="D5" s="75">
        <f>9/60</f>
        <v>0.15</v>
      </c>
      <c r="E5" s="75">
        <f>(10+2+1)/40</f>
        <v>0.32500000000000001</v>
      </c>
      <c r="F5" s="76">
        <f>3/20</f>
        <v>0.15</v>
      </c>
    </row>
    <row r="6" spans="1:6" x14ac:dyDescent="0.25">
      <c r="A6" s="4" t="s">
        <v>580</v>
      </c>
      <c r="B6" s="75">
        <f>2/300</f>
        <v>6.6666666666666671E-3</v>
      </c>
      <c r="C6" s="75">
        <f>(4+2+1+1)/180</f>
        <v>4.4444444444444446E-2</v>
      </c>
      <c r="D6" s="75">
        <f>(7+1)/60</f>
        <v>0.13333333333333333</v>
      </c>
      <c r="E6" s="75">
        <f>5/40</f>
        <v>0.125</v>
      </c>
      <c r="F6" s="76">
        <f>2/20</f>
        <v>0.1</v>
      </c>
    </row>
    <row r="7" spans="1:6" x14ac:dyDescent="0.25">
      <c r="A7" s="4" t="s">
        <v>578</v>
      </c>
      <c r="B7" s="75">
        <f>1/300</f>
        <v>3.3333333333333335E-3</v>
      </c>
      <c r="C7" s="75">
        <v>0</v>
      </c>
      <c r="D7" s="75">
        <v>0</v>
      </c>
      <c r="E7" s="75">
        <f>13/40</f>
        <v>0.32500000000000001</v>
      </c>
      <c r="F7" s="76">
        <f>8/20</f>
        <v>0.4</v>
      </c>
    </row>
    <row r="8" spans="1:6" ht="14.4" thickBot="1" x14ac:dyDescent="0.3">
      <c r="A8" s="3" t="s">
        <v>579</v>
      </c>
      <c r="B8" s="77">
        <f>1-SUM(B3:B7)</f>
        <v>3.0000000000000027E-2</v>
      </c>
      <c r="C8" s="77">
        <f>1-SUM(C3:C7)</f>
        <v>0.17777777777777781</v>
      </c>
      <c r="D8" s="77">
        <f>1-SUM(D3:D7)</f>
        <v>0.25</v>
      </c>
      <c r="E8" s="77">
        <f>1-SUM(E3:E7)</f>
        <v>0.14999999999999991</v>
      </c>
      <c r="F8" s="78">
        <f>1-SUM(F3:F7)</f>
        <v>0.35</v>
      </c>
    </row>
    <row r="9" spans="1:6" ht="75.45" customHeight="1" thickBot="1" x14ac:dyDescent="0.3">
      <c r="A9" s="104" t="s">
        <v>571</v>
      </c>
      <c r="B9" s="105"/>
      <c r="C9" s="105"/>
      <c r="D9" s="105"/>
      <c r="E9" s="105"/>
      <c r="F9" s="106"/>
    </row>
  </sheetData>
  <mergeCells count="2">
    <mergeCell ref="A1:F1"/>
    <mergeCell ref="A9:F9"/>
  </mergeCells>
  <pageMargins left="0.7" right="0.7" top="0.75" bottom="0.75" header="0.3" footer="0.3"/>
  <pageSetup paperSize="9" orientation="landscape"/>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D10"/>
  <sheetViews>
    <sheetView workbookViewId="0">
      <selection sqref="A1:I1"/>
    </sheetView>
  </sheetViews>
  <sheetFormatPr baseColWidth="10" defaultColWidth="8.44140625" defaultRowHeight="13.8" x14ac:dyDescent="0.25"/>
  <cols>
    <col min="1" max="1" width="12.44140625" style="22" customWidth="1"/>
    <col min="2" max="2" width="29.44140625" style="22" customWidth="1"/>
    <col min="3" max="3" width="24" style="22" customWidth="1"/>
    <col min="4" max="4" width="19.6640625" style="22" customWidth="1"/>
    <col min="5" max="16384" width="8.44140625" style="20"/>
  </cols>
  <sheetData>
    <row r="1" spans="1:4" s="12" customFormat="1" ht="28.2" customHeight="1" thickBot="1" x14ac:dyDescent="0.35">
      <c r="A1" s="93" t="s">
        <v>565</v>
      </c>
      <c r="B1" s="94"/>
      <c r="C1" s="94"/>
      <c r="D1" s="95"/>
    </row>
    <row r="2" spans="1:4" s="16" customFormat="1" ht="14.4" thickBot="1" x14ac:dyDescent="0.35">
      <c r="A2" s="13" t="s">
        <v>581</v>
      </c>
      <c r="B2" s="14" t="s">
        <v>582</v>
      </c>
      <c r="C2" s="14" t="s">
        <v>60</v>
      </c>
      <c r="D2" s="15" t="s">
        <v>583</v>
      </c>
    </row>
    <row r="3" spans="1:4" x14ac:dyDescent="0.25">
      <c r="A3" s="17">
        <v>1988</v>
      </c>
      <c r="B3" s="18" t="s">
        <v>633</v>
      </c>
      <c r="C3" s="18" t="s">
        <v>61</v>
      </c>
      <c r="D3" s="19">
        <v>3064</v>
      </c>
    </row>
    <row r="4" spans="1:4" x14ac:dyDescent="0.25">
      <c r="A4" s="21">
        <v>1993</v>
      </c>
      <c r="B4" s="22" t="s">
        <v>633</v>
      </c>
      <c r="C4" s="22" t="s">
        <v>61</v>
      </c>
      <c r="D4" s="23">
        <v>4589</v>
      </c>
    </row>
    <row r="5" spans="1:4" x14ac:dyDescent="0.25">
      <c r="A5" s="21">
        <v>1997</v>
      </c>
      <c r="B5" s="22" t="s">
        <v>633</v>
      </c>
      <c r="C5" s="22" t="s">
        <v>61</v>
      </c>
      <c r="D5" s="23">
        <v>5286</v>
      </c>
    </row>
    <row r="6" spans="1:4" x14ac:dyDescent="0.25">
      <c r="A6" s="21">
        <v>2002</v>
      </c>
      <c r="B6" s="22" t="s">
        <v>633</v>
      </c>
      <c r="C6" s="22" t="s">
        <v>61</v>
      </c>
      <c r="D6" s="23">
        <v>4617</v>
      </c>
    </row>
    <row r="7" spans="1:4" x14ac:dyDescent="0.25">
      <c r="A7" s="21">
        <v>2008</v>
      </c>
      <c r="B7" s="22" t="s">
        <v>633</v>
      </c>
      <c r="C7" s="22" t="s">
        <v>61</v>
      </c>
      <c r="D7" s="23">
        <v>5405</v>
      </c>
    </row>
    <row r="8" spans="1:4" x14ac:dyDescent="0.25">
      <c r="A8" s="21">
        <v>2013</v>
      </c>
      <c r="B8" s="22" t="s">
        <v>633</v>
      </c>
      <c r="C8" s="22" t="s">
        <v>61</v>
      </c>
      <c r="D8" s="23">
        <v>4636</v>
      </c>
    </row>
    <row r="9" spans="1:4" ht="14.4" thickBot="1" x14ac:dyDescent="0.3">
      <c r="A9" s="24">
        <v>2018</v>
      </c>
      <c r="B9" s="25" t="s">
        <v>633</v>
      </c>
      <c r="C9" s="25" t="s">
        <v>61</v>
      </c>
      <c r="D9" s="26">
        <v>3549</v>
      </c>
    </row>
    <row r="10" spans="1:4" ht="49.2" customHeight="1" thickBot="1" x14ac:dyDescent="0.3">
      <c r="A10" s="96" t="s">
        <v>584</v>
      </c>
      <c r="B10" s="107"/>
      <c r="C10" s="107"/>
      <c r="D10" s="108"/>
    </row>
  </sheetData>
  <mergeCells count="2">
    <mergeCell ref="A1:D1"/>
    <mergeCell ref="A10:D10"/>
  </mergeCells>
  <pageMargins left="0.7" right="0.7" top="0.75" bottom="0.75" header="0.3" footer="0.3"/>
  <pageSetup paperSize="9" orientation="landscape"/>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37</vt:i4>
      </vt:variant>
      <vt:variant>
        <vt:lpstr>Graphiques</vt:lpstr>
      </vt:variant>
      <vt:variant>
        <vt:i4>42</vt:i4>
      </vt:variant>
    </vt:vector>
  </HeadingPairs>
  <TitlesOfParts>
    <vt:vector size="79" baseType="lpstr">
      <vt:lpstr>Contents</vt:lpstr>
      <vt:lpstr>F1</vt:lpstr>
      <vt:lpstr>T1</vt:lpstr>
      <vt:lpstr>T2</vt:lpstr>
      <vt:lpstr>F1b</vt:lpstr>
      <vt:lpstr>T1b</vt:lpstr>
      <vt:lpstr>T2b</vt:lpstr>
      <vt:lpstr>TA1</vt:lpstr>
      <vt:lpstr>TA2</vt:lpstr>
      <vt:lpstr>TA3</vt:lpstr>
      <vt:lpstr>TA4</vt:lpstr>
      <vt:lpstr>TA5</vt:lpstr>
      <vt:lpstr>TA6</vt:lpstr>
      <vt:lpstr>TA7</vt:lpstr>
      <vt:lpstr>r_elec</vt:lpstr>
      <vt:lpstr>r_elec2</vt:lpstr>
      <vt:lpstr>r_des</vt:lpstr>
      <vt:lpstr>r_ppp_vote</vt:lpstr>
      <vt:lpstr>r_pml_vote</vt:lpstr>
      <vt:lpstr>r_isl_vote</vt:lpstr>
      <vt:lpstr>r_mqm_vote</vt:lpstr>
      <vt:lpstr>r_pti_vote</vt:lpstr>
      <vt:lpstr>r_ppp_sindhi</vt:lpstr>
      <vt:lpstr>r_ppp_dinc10</vt:lpstr>
      <vt:lpstr>r_ppp_deduc10</vt:lpstr>
      <vt:lpstr>r_pti_reg</vt:lpstr>
      <vt:lpstr>r_pml_punjab</vt:lpstr>
      <vt:lpstr>r_lang_2018</vt:lpstr>
      <vt:lpstr>r_pti_diff</vt:lpstr>
      <vt:lpstr>r_ppp_relig</vt:lpstr>
      <vt:lpstr>r_des_reg</vt:lpstr>
      <vt:lpstr>r_des_lan</vt:lpstr>
      <vt:lpstr>r_des_inc</vt:lpstr>
      <vt:lpstr>r_ppp_reg</vt:lpstr>
      <vt:lpstr>r_isl_reg</vt:lpstr>
      <vt:lpstr>r_pml_reg</vt:lpstr>
      <vt:lpstr>r_ppp_dinc</vt:lpstr>
      <vt:lpstr>F2</vt:lpstr>
      <vt:lpstr>F3</vt:lpstr>
      <vt:lpstr>F4</vt:lpstr>
      <vt:lpstr>F5</vt:lpstr>
      <vt:lpstr>F6</vt:lpstr>
      <vt:lpstr>F7</vt:lpstr>
      <vt:lpstr>F8</vt:lpstr>
      <vt:lpstr>F9</vt:lpstr>
      <vt:lpstr>F10</vt:lpstr>
      <vt:lpstr>F2b</vt:lpstr>
      <vt:lpstr>F3b</vt:lpstr>
      <vt:lpstr>F4b</vt:lpstr>
      <vt:lpstr>F5b</vt:lpstr>
      <vt:lpstr>F6b</vt:lpstr>
      <vt:lpstr>F7b</vt:lpstr>
      <vt:lpstr>F8b</vt:lpstr>
      <vt:lpstr>F9b</vt:lpstr>
      <vt:lpstr>F10b</vt:lpstr>
      <vt:lpstr>FA1</vt:lpstr>
      <vt:lpstr>FA2</vt:lpstr>
      <vt:lpstr>FA3</vt:lpstr>
      <vt:lpstr>FA4</vt:lpstr>
      <vt:lpstr>FA5</vt:lpstr>
      <vt:lpstr>FA6</vt:lpstr>
      <vt:lpstr>FA7</vt:lpstr>
      <vt:lpstr>FA8</vt:lpstr>
      <vt:lpstr>FA9</vt:lpstr>
      <vt:lpstr>FA10</vt:lpstr>
      <vt:lpstr>FA11</vt:lpstr>
      <vt:lpstr>FA12</vt:lpstr>
      <vt:lpstr>FA13</vt:lpstr>
      <vt:lpstr>FA14</vt:lpstr>
      <vt:lpstr>FA15</vt:lpstr>
      <vt:lpstr>FA16</vt:lpstr>
      <vt:lpstr>FA17</vt:lpstr>
      <vt:lpstr>FA18</vt:lpstr>
      <vt:lpstr>FA19</vt:lpstr>
      <vt:lpstr>FA20</vt:lpstr>
      <vt:lpstr>FA21</vt:lpstr>
      <vt:lpstr>FA22</vt:lpstr>
      <vt:lpstr>FA23</vt:lpstr>
      <vt:lpstr>FA24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Amory Gethin</dc:creator>
  <cp:lastModifiedBy>Amory Gethin</cp:lastModifiedBy>
  <cp:lastPrinted>2020-12-11T18:53:00Z</cp:lastPrinted>
  <dcterms:created xsi:type="dcterms:W3CDTF">2020-01-07T14:26:36Z</dcterms:created>
  <dcterms:modified xsi:type="dcterms:W3CDTF">2020-12-11T18:53:16Z</dcterms:modified>
</cp:coreProperties>
</file>